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升村" sheetId="1" r:id="rId1"/>
  </sheets>
  <definedNames>
    <definedName name="_xlnm.Print_Titles" localSheetId="0">新升村!$1:$5</definedName>
    <definedName name="_xlnm._FilterDatabase" localSheetId="0" hidden="1">新升村!$A$3:$M$5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<sst xmlns="http://schemas.openxmlformats.org/spreadsheetml/2006/main" count="131" uniqueCount="78">
  <si>
    <t>2024年肃南县马蹄乡新升村落实第三轮草原补奖政策资金发放表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</si>
  <si>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</si>
  <si>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</si>
  <si>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</si>
  <si>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</si>
  <si>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</si>
  <si>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</si>
  <si>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</si>
  <si>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</si>
  <si>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</si>
  <si>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</si>
  <si>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</si>
  <si>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</si>
  <si>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</si>
  <si>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</si>
  <si>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</si>
  <si>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</si>
  <si>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</si>
  <si>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新升村</t>
  </si>
  <si>
    <t>张根林</t>
  </si>
  <si>
    <t>张志生</t>
  </si>
  <si>
    <t>孙玉新</t>
  </si>
  <si>
    <t>孙园林</t>
  </si>
  <si>
    <t>孙玉文</t>
  </si>
  <si>
    <t>孙多林</t>
  </si>
  <si>
    <t>张得林</t>
  </si>
  <si>
    <t>张志诚2023.7
扣2250元</t>
  </si>
  <si>
    <t>张吉林</t>
  </si>
  <si>
    <t>张志贤</t>
  </si>
  <si>
    <t>牛志贞</t>
  </si>
  <si>
    <t>孙建平</t>
  </si>
  <si>
    <t>孙召婷2023.9
扣1500元</t>
  </si>
  <si>
    <t>易多福</t>
  </si>
  <si>
    <t>孙建生</t>
  </si>
  <si>
    <t>梁多军</t>
  </si>
  <si>
    <t>梁多斌</t>
  </si>
  <si>
    <t>梁多文</t>
  </si>
  <si>
    <t>梁生志</t>
  </si>
  <si>
    <t>梁生贵</t>
  </si>
  <si>
    <t>梁多福</t>
  </si>
  <si>
    <t>梁海龙</t>
  </si>
  <si>
    <t>梁多奇</t>
  </si>
  <si>
    <t>王长林</t>
  </si>
  <si>
    <t>王长兴</t>
  </si>
  <si>
    <t>王积仓</t>
  </si>
  <si>
    <t>王长东</t>
  </si>
  <si>
    <t>王文成</t>
  </si>
  <si>
    <t>新分户</t>
  </si>
  <si>
    <t>王长喜</t>
  </si>
  <si>
    <t>王长有</t>
  </si>
  <si>
    <t>张兴吉</t>
  </si>
  <si>
    <t>张福生</t>
  </si>
  <si>
    <t>宋新社</t>
  </si>
  <si>
    <t>牛志新</t>
  </si>
  <si>
    <t>杨怀兵</t>
  </si>
  <si>
    <t>杨文雄</t>
  </si>
  <si>
    <t>何晓花2023.6
扣2625元</t>
  </si>
  <si>
    <t>杨文杰</t>
  </si>
  <si>
    <t>华桂香</t>
  </si>
  <si>
    <t>王长军</t>
  </si>
  <si>
    <t>黄月英</t>
  </si>
  <si>
    <t>荆玉兰</t>
  </si>
  <si>
    <t>王雪莲</t>
  </si>
  <si>
    <t>牛志金</t>
  </si>
  <si>
    <t>梁生荣</t>
  </si>
  <si>
    <t>梁生辉</t>
  </si>
  <si>
    <t>梁浩东2023.7
扣2250元</t>
  </si>
  <si>
    <t>马文芳</t>
  </si>
  <si>
    <t>梁多学</t>
  </si>
  <si>
    <t>郭安琴</t>
  </si>
  <si>
    <t>陈小红</t>
  </si>
  <si>
    <t>秦兰英</t>
  </si>
  <si>
    <t>梁多录</t>
  </si>
  <si>
    <t>张正林</t>
  </si>
  <si>
    <t>张军林</t>
  </si>
  <si>
    <t>张志文2023.5
扣3000元</t>
  </si>
  <si>
    <t>肃南裕固族自治县马蹄藏族乡新升村民委员会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</si>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</sst>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8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50" applyNumberFormat="1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8" fontId="1" fillId="0" borderId="2" xfId="50" applyNumberFormat="1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zoomScaleSheetLayoutView="60" workbookViewId="0">
      <pane ySplit="5" topLeftCell="A6" activePane="bottomLeft" state="frozen"/>
      <selection/>
      <selection pane="bottomLeft" activeCell="I3" sqref="I3:L3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125" style="5" customWidth="1"/>
    <col min="13" max="13" width="13.5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30" t="s">
        <v>11</v>
      </c>
      <c r="N3" s="31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32" t="s">
        <v>14</v>
      </c>
      <c r="J4" s="33" t="s">
        <v>15</v>
      </c>
      <c r="K4" s="33" t="s">
        <v>16</v>
      </c>
      <c r="L4" s="32" t="s">
        <v>17</v>
      </c>
      <c r="M4" s="30"/>
      <c r="N4" s="34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32"/>
      <c r="J5" s="33"/>
      <c r="K5" s="33"/>
      <c r="L5" s="32"/>
      <c r="M5" s="30"/>
      <c r="N5" s="35"/>
    </row>
    <row r="6" s="1" customFormat="1" ht="24.75" customHeight="1" spans="1:14">
      <c r="A6" s="18">
        <v>1</v>
      </c>
      <c r="B6" s="18" t="s">
        <v>18</v>
      </c>
      <c r="C6" s="19" t="s">
        <v>19</v>
      </c>
      <c r="D6" s="20">
        <v>1</v>
      </c>
      <c r="E6" s="21">
        <v>0</v>
      </c>
      <c r="F6" s="22"/>
      <c r="G6" s="21">
        <v>0</v>
      </c>
      <c r="H6" s="21">
        <v>3</v>
      </c>
      <c r="I6" s="18">
        <f t="shared" ref="I6:I57" si="0">ROUND(F6*21.84,2)</f>
        <v>0</v>
      </c>
      <c r="J6" s="18">
        <f t="shared" ref="J6:J57" si="1">ROUND(G6*2.59,2)</f>
        <v>0</v>
      </c>
      <c r="K6" s="36">
        <f t="shared" ref="K6:K11" si="2">D6*4500</f>
        <v>4500</v>
      </c>
      <c r="L6" s="18">
        <f t="shared" ref="L6:L57" si="3">I6+J6+K6</f>
        <v>4500</v>
      </c>
      <c r="M6" s="37"/>
      <c r="N6" s="38"/>
    </row>
    <row r="7" s="1" customFormat="1" ht="24.75" customHeight="1" spans="1:14">
      <c r="A7" s="18">
        <v>2</v>
      </c>
      <c r="B7" s="18" t="s">
        <v>18</v>
      </c>
      <c r="C7" s="19" t="s">
        <v>20</v>
      </c>
      <c r="D7" s="20">
        <v>4</v>
      </c>
      <c r="E7" s="21">
        <v>237</v>
      </c>
      <c r="F7" s="22"/>
      <c r="G7" s="21">
        <v>237</v>
      </c>
      <c r="H7" s="21">
        <v>18.21</v>
      </c>
      <c r="I7" s="18">
        <f t="shared" si="0"/>
        <v>0</v>
      </c>
      <c r="J7" s="18">
        <f t="shared" si="1"/>
        <v>613.83</v>
      </c>
      <c r="K7" s="36">
        <f t="shared" si="2"/>
        <v>18000</v>
      </c>
      <c r="L7" s="18">
        <f t="shared" si="3"/>
        <v>18613.83</v>
      </c>
      <c r="M7" s="39"/>
      <c r="N7" s="38"/>
    </row>
    <row r="8" s="1" customFormat="1" ht="24.75" customHeight="1" spans="1:14">
      <c r="A8" s="18">
        <v>3</v>
      </c>
      <c r="B8" s="18" t="s">
        <v>18</v>
      </c>
      <c r="C8" s="19" t="s">
        <v>21</v>
      </c>
      <c r="D8" s="23">
        <v>3</v>
      </c>
      <c r="E8" s="21">
        <v>8</v>
      </c>
      <c r="F8" s="24"/>
      <c r="G8" s="21">
        <v>8</v>
      </c>
      <c r="H8" s="21">
        <v>12.12</v>
      </c>
      <c r="I8" s="18">
        <f t="shared" si="0"/>
        <v>0</v>
      </c>
      <c r="J8" s="18">
        <f t="shared" si="1"/>
        <v>20.72</v>
      </c>
      <c r="K8" s="36">
        <f t="shared" si="2"/>
        <v>13500</v>
      </c>
      <c r="L8" s="18">
        <f t="shared" si="3"/>
        <v>13520.72</v>
      </c>
      <c r="M8" s="18"/>
      <c r="N8" s="38"/>
    </row>
    <row r="9" s="1" customFormat="1" ht="24.75" customHeight="1" spans="1:14">
      <c r="A9" s="18">
        <v>4</v>
      </c>
      <c r="B9" s="18" t="s">
        <v>18</v>
      </c>
      <c r="C9" s="19" t="s">
        <v>22</v>
      </c>
      <c r="D9" s="23">
        <v>4</v>
      </c>
      <c r="E9" s="21">
        <v>127</v>
      </c>
      <c r="F9" s="24"/>
      <c r="G9" s="21">
        <v>127</v>
      </c>
      <c r="H9" s="21"/>
      <c r="I9" s="18">
        <f t="shared" si="0"/>
        <v>0</v>
      </c>
      <c r="J9" s="18">
        <f t="shared" si="1"/>
        <v>328.93</v>
      </c>
      <c r="K9" s="36">
        <f t="shared" si="2"/>
        <v>18000</v>
      </c>
      <c r="L9" s="18">
        <f t="shared" si="3"/>
        <v>18328.93</v>
      </c>
      <c r="M9" s="18"/>
      <c r="N9" s="38"/>
    </row>
    <row r="10" s="1" customFormat="1" ht="24.75" customHeight="1" spans="1:14">
      <c r="A10" s="18">
        <v>5</v>
      </c>
      <c r="B10" s="18" t="s">
        <v>18</v>
      </c>
      <c r="C10" s="19" t="s">
        <v>23</v>
      </c>
      <c r="D10" s="23">
        <v>4</v>
      </c>
      <c r="E10" s="21">
        <v>8</v>
      </c>
      <c r="F10" s="24"/>
      <c r="G10" s="21">
        <v>8</v>
      </c>
      <c r="H10" s="21">
        <v>15.15</v>
      </c>
      <c r="I10" s="18">
        <f t="shared" si="0"/>
        <v>0</v>
      </c>
      <c r="J10" s="18">
        <f t="shared" si="1"/>
        <v>20.72</v>
      </c>
      <c r="K10" s="36">
        <f t="shared" si="2"/>
        <v>18000</v>
      </c>
      <c r="L10" s="18">
        <f t="shared" si="3"/>
        <v>18020.72</v>
      </c>
      <c r="M10" s="18"/>
      <c r="N10" s="38"/>
    </row>
    <row r="11" s="1" customFormat="1" ht="24.75" customHeight="1" spans="1:14">
      <c r="A11" s="18">
        <v>6</v>
      </c>
      <c r="B11" s="18" t="s">
        <v>18</v>
      </c>
      <c r="C11" s="19" t="s">
        <v>24</v>
      </c>
      <c r="D11" s="23">
        <v>3</v>
      </c>
      <c r="E11" s="21">
        <v>160</v>
      </c>
      <c r="F11" s="24"/>
      <c r="G11" s="21">
        <v>160</v>
      </c>
      <c r="H11" s="21"/>
      <c r="I11" s="18">
        <f t="shared" si="0"/>
        <v>0</v>
      </c>
      <c r="J11" s="18">
        <f t="shared" si="1"/>
        <v>414.4</v>
      </c>
      <c r="K11" s="36">
        <f t="shared" si="2"/>
        <v>13500</v>
      </c>
      <c r="L11" s="18">
        <f t="shared" si="3"/>
        <v>13914.4</v>
      </c>
      <c r="M11" s="18"/>
      <c r="N11" s="38"/>
    </row>
    <row r="12" s="1" customFormat="1" ht="24.75" customHeight="1" spans="1:14">
      <c r="A12" s="18">
        <v>7</v>
      </c>
      <c r="B12" s="18" t="s">
        <v>18</v>
      </c>
      <c r="C12" s="19" t="s">
        <v>25</v>
      </c>
      <c r="D12" s="23">
        <v>3</v>
      </c>
      <c r="E12" s="21">
        <f>F12+G12</f>
        <v>84</v>
      </c>
      <c r="F12" s="24"/>
      <c r="G12" s="21">
        <v>84</v>
      </c>
      <c r="H12" s="21">
        <v>7.575</v>
      </c>
      <c r="I12" s="18">
        <f t="shared" si="0"/>
        <v>0</v>
      </c>
      <c r="J12" s="18">
        <f t="shared" si="1"/>
        <v>217.56</v>
      </c>
      <c r="K12" s="36">
        <f>D12*4500-2250</f>
        <v>11250</v>
      </c>
      <c r="L12" s="18">
        <f t="shared" si="3"/>
        <v>11467.56</v>
      </c>
      <c r="M12" s="40" t="s">
        <v>26</v>
      </c>
      <c r="N12" s="38"/>
    </row>
    <row r="13" s="1" customFormat="1" ht="24.75" customHeight="1" spans="1:14">
      <c r="A13" s="18">
        <v>8</v>
      </c>
      <c r="B13" s="18" t="s">
        <v>18</v>
      </c>
      <c r="C13" s="19" t="s">
        <v>27</v>
      </c>
      <c r="D13" s="23">
        <v>1</v>
      </c>
      <c r="E13" s="21">
        <v>22</v>
      </c>
      <c r="F13" s="24"/>
      <c r="G13" s="21">
        <v>22</v>
      </c>
      <c r="H13" s="21">
        <v>7.575</v>
      </c>
      <c r="I13" s="18">
        <f t="shared" si="0"/>
        <v>0</v>
      </c>
      <c r="J13" s="18">
        <f t="shared" si="1"/>
        <v>56.98</v>
      </c>
      <c r="K13" s="36">
        <f>D13*4500</f>
        <v>4500</v>
      </c>
      <c r="L13" s="18">
        <f t="shared" si="3"/>
        <v>4556.98</v>
      </c>
      <c r="M13" s="18"/>
      <c r="N13" s="38"/>
    </row>
    <row r="14" s="1" customFormat="1" ht="24.75" customHeight="1" spans="1:14">
      <c r="A14" s="18">
        <v>9</v>
      </c>
      <c r="B14" s="18" t="s">
        <v>18</v>
      </c>
      <c r="C14" s="19" t="s">
        <v>28</v>
      </c>
      <c r="D14" s="23">
        <v>4</v>
      </c>
      <c r="E14" s="21">
        <v>62</v>
      </c>
      <c r="F14" s="24"/>
      <c r="G14" s="21">
        <v>62</v>
      </c>
      <c r="H14" s="21"/>
      <c r="I14" s="18">
        <f t="shared" si="0"/>
        <v>0</v>
      </c>
      <c r="J14" s="18">
        <f t="shared" si="1"/>
        <v>160.58</v>
      </c>
      <c r="K14" s="36">
        <f>D14*4500</f>
        <v>18000</v>
      </c>
      <c r="L14" s="18">
        <f t="shared" si="3"/>
        <v>18160.58</v>
      </c>
      <c r="M14" s="18"/>
      <c r="N14" s="38"/>
    </row>
    <row r="15" s="1" customFormat="1" ht="24.75" customHeight="1" spans="1:14">
      <c r="A15" s="18">
        <v>10</v>
      </c>
      <c r="B15" s="18" t="s">
        <v>18</v>
      </c>
      <c r="C15" s="19" t="s">
        <v>29</v>
      </c>
      <c r="D15" s="23">
        <v>5</v>
      </c>
      <c r="E15" s="21">
        <f t="shared" ref="E15:E37" si="4">F15+G15</f>
        <v>168</v>
      </c>
      <c r="F15" s="24"/>
      <c r="G15" s="21">
        <v>168</v>
      </c>
      <c r="H15" s="21">
        <v>15.15</v>
      </c>
      <c r="I15" s="18">
        <f t="shared" si="0"/>
        <v>0</v>
      </c>
      <c r="J15" s="18">
        <f t="shared" si="1"/>
        <v>435.12</v>
      </c>
      <c r="K15" s="36">
        <f>D15*4500</f>
        <v>22500</v>
      </c>
      <c r="L15" s="18">
        <f t="shared" si="3"/>
        <v>22935.12</v>
      </c>
      <c r="M15" s="37"/>
      <c r="N15" s="38"/>
    </row>
    <row r="16" s="1" customFormat="1" ht="24.75" customHeight="1" spans="1:14">
      <c r="A16" s="18">
        <v>11</v>
      </c>
      <c r="B16" s="18" t="s">
        <v>18</v>
      </c>
      <c r="C16" s="19" t="s">
        <v>30</v>
      </c>
      <c r="D16" s="23">
        <v>3</v>
      </c>
      <c r="E16" s="21">
        <f t="shared" si="4"/>
        <v>202</v>
      </c>
      <c r="F16" s="24"/>
      <c r="G16" s="21">
        <v>202</v>
      </c>
      <c r="H16" s="21">
        <v>18.18</v>
      </c>
      <c r="I16" s="18">
        <f t="shared" si="0"/>
        <v>0</v>
      </c>
      <c r="J16" s="18">
        <f t="shared" si="1"/>
        <v>523.18</v>
      </c>
      <c r="K16" s="36">
        <f>D16*4500-1500</f>
        <v>12000</v>
      </c>
      <c r="L16" s="18">
        <f t="shared" si="3"/>
        <v>12523.18</v>
      </c>
      <c r="M16" s="40" t="s">
        <v>31</v>
      </c>
      <c r="N16" s="38"/>
    </row>
    <row r="17" s="1" customFormat="1" ht="24.75" customHeight="1" spans="1:14">
      <c r="A17" s="18">
        <v>12</v>
      </c>
      <c r="B17" s="18" t="s">
        <v>18</v>
      </c>
      <c r="C17" s="19" t="s">
        <v>32</v>
      </c>
      <c r="D17" s="23">
        <v>1</v>
      </c>
      <c r="E17" s="21">
        <f t="shared" si="4"/>
        <v>235</v>
      </c>
      <c r="F17" s="24"/>
      <c r="G17" s="21">
        <v>235</v>
      </c>
      <c r="H17" s="21">
        <v>21.21</v>
      </c>
      <c r="I17" s="18">
        <f t="shared" si="0"/>
        <v>0</v>
      </c>
      <c r="J17" s="18">
        <f t="shared" si="1"/>
        <v>608.65</v>
      </c>
      <c r="K17" s="36">
        <f t="shared" ref="K17:K38" si="5">D17*4500</f>
        <v>4500</v>
      </c>
      <c r="L17" s="18">
        <f t="shared" si="3"/>
        <v>5108.65</v>
      </c>
      <c r="M17" s="39"/>
      <c r="N17" s="38"/>
    </row>
    <row r="18" s="1" customFormat="1" ht="24.75" customHeight="1" spans="1:14">
      <c r="A18" s="18">
        <v>13</v>
      </c>
      <c r="B18" s="18" t="s">
        <v>18</v>
      </c>
      <c r="C18" s="19" t="s">
        <v>33</v>
      </c>
      <c r="D18" s="23">
        <v>2</v>
      </c>
      <c r="E18" s="21">
        <f t="shared" si="4"/>
        <v>202</v>
      </c>
      <c r="F18" s="24"/>
      <c r="G18" s="21">
        <v>202</v>
      </c>
      <c r="H18" s="21">
        <v>18.18</v>
      </c>
      <c r="I18" s="18">
        <f t="shared" si="0"/>
        <v>0</v>
      </c>
      <c r="J18" s="18">
        <f t="shared" si="1"/>
        <v>523.18</v>
      </c>
      <c r="K18" s="36">
        <f t="shared" si="5"/>
        <v>9000</v>
      </c>
      <c r="L18" s="18">
        <f t="shared" si="3"/>
        <v>9523.18</v>
      </c>
      <c r="M18" s="18"/>
      <c r="N18" s="38"/>
    </row>
    <row r="19" s="1" customFormat="1" ht="24.75" customHeight="1" spans="1:14">
      <c r="A19" s="18">
        <v>14</v>
      </c>
      <c r="B19" s="18" t="s">
        <v>18</v>
      </c>
      <c r="C19" s="19" t="s">
        <v>34</v>
      </c>
      <c r="D19" s="23">
        <v>4</v>
      </c>
      <c r="E19" s="21">
        <f t="shared" si="4"/>
        <v>168</v>
      </c>
      <c r="F19" s="24"/>
      <c r="G19" s="21">
        <v>168</v>
      </c>
      <c r="H19" s="21">
        <v>15.15</v>
      </c>
      <c r="I19" s="18">
        <f t="shared" si="0"/>
        <v>0</v>
      </c>
      <c r="J19" s="18">
        <f t="shared" si="1"/>
        <v>435.12</v>
      </c>
      <c r="K19" s="36">
        <f t="shared" si="5"/>
        <v>18000</v>
      </c>
      <c r="L19" s="18">
        <f t="shared" si="3"/>
        <v>18435.12</v>
      </c>
      <c r="M19" s="37"/>
      <c r="N19" s="38"/>
    </row>
    <row r="20" s="1" customFormat="1" ht="24.75" customHeight="1" spans="1:14">
      <c r="A20" s="18">
        <v>15</v>
      </c>
      <c r="B20" s="18" t="s">
        <v>18</v>
      </c>
      <c r="C20" s="19" t="s">
        <v>35</v>
      </c>
      <c r="D20" s="23">
        <v>4</v>
      </c>
      <c r="E20" s="21">
        <f t="shared" si="4"/>
        <v>67</v>
      </c>
      <c r="F20" s="24"/>
      <c r="G20" s="21">
        <v>67</v>
      </c>
      <c r="H20" s="21">
        <v>6.06</v>
      </c>
      <c r="I20" s="18">
        <f t="shared" si="0"/>
        <v>0</v>
      </c>
      <c r="J20" s="18">
        <f t="shared" si="1"/>
        <v>173.53</v>
      </c>
      <c r="K20" s="36">
        <f t="shared" si="5"/>
        <v>18000</v>
      </c>
      <c r="L20" s="18">
        <f t="shared" si="3"/>
        <v>18173.53</v>
      </c>
      <c r="M20" s="41"/>
      <c r="N20" s="38"/>
    </row>
    <row r="21" s="1" customFormat="1" ht="24.75" customHeight="1" spans="1:14">
      <c r="A21" s="18">
        <v>16</v>
      </c>
      <c r="B21" s="18" t="s">
        <v>18</v>
      </c>
      <c r="C21" s="19" t="s">
        <v>36</v>
      </c>
      <c r="D21" s="23">
        <v>2</v>
      </c>
      <c r="E21" s="21">
        <f t="shared" si="4"/>
        <v>0</v>
      </c>
      <c r="F21" s="24"/>
      <c r="G21" s="21">
        <v>0</v>
      </c>
      <c r="H21" s="21">
        <v>3</v>
      </c>
      <c r="I21" s="18">
        <f t="shared" si="0"/>
        <v>0</v>
      </c>
      <c r="J21" s="18">
        <f t="shared" si="1"/>
        <v>0</v>
      </c>
      <c r="K21" s="36">
        <f t="shared" si="5"/>
        <v>9000</v>
      </c>
      <c r="L21" s="18">
        <f t="shared" si="3"/>
        <v>9000</v>
      </c>
      <c r="M21" s="37"/>
      <c r="N21" s="38"/>
    </row>
    <row r="22" s="1" customFormat="1" ht="24.75" customHeight="1" spans="1:14">
      <c r="A22" s="18">
        <v>17</v>
      </c>
      <c r="B22" s="18" t="s">
        <v>18</v>
      </c>
      <c r="C22" s="19" t="s">
        <v>37</v>
      </c>
      <c r="D22" s="23">
        <v>3</v>
      </c>
      <c r="E22" s="21">
        <f t="shared" si="4"/>
        <v>84</v>
      </c>
      <c r="F22" s="24"/>
      <c r="G22" s="21">
        <v>84</v>
      </c>
      <c r="H22" s="21">
        <v>6</v>
      </c>
      <c r="I22" s="18">
        <f t="shared" si="0"/>
        <v>0</v>
      </c>
      <c r="J22" s="18">
        <f t="shared" si="1"/>
        <v>217.56</v>
      </c>
      <c r="K22" s="36">
        <f t="shared" si="5"/>
        <v>13500</v>
      </c>
      <c r="L22" s="18">
        <f t="shared" si="3"/>
        <v>13717.56</v>
      </c>
      <c r="M22" s="18"/>
      <c r="N22" s="38"/>
    </row>
    <row r="23" s="1" customFormat="1" ht="24.75" customHeight="1" spans="1:14">
      <c r="A23" s="18">
        <v>18</v>
      </c>
      <c r="B23" s="18" t="s">
        <v>18</v>
      </c>
      <c r="C23" s="19" t="s">
        <v>38</v>
      </c>
      <c r="D23" s="23">
        <v>4</v>
      </c>
      <c r="E23" s="21">
        <f t="shared" si="4"/>
        <v>84</v>
      </c>
      <c r="F23" s="24"/>
      <c r="G23" s="21">
        <v>84</v>
      </c>
      <c r="H23" s="21">
        <v>6</v>
      </c>
      <c r="I23" s="18">
        <f t="shared" si="0"/>
        <v>0</v>
      </c>
      <c r="J23" s="18">
        <f t="shared" si="1"/>
        <v>217.56</v>
      </c>
      <c r="K23" s="36">
        <f t="shared" si="5"/>
        <v>18000</v>
      </c>
      <c r="L23" s="18">
        <f t="shared" si="3"/>
        <v>18217.56</v>
      </c>
      <c r="M23" s="18"/>
      <c r="N23" s="38"/>
    </row>
    <row r="24" s="1" customFormat="1" ht="24.75" customHeight="1" spans="1:14">
      <c r="A24" s="18">
        <v>19</v>
      </c>
      <c r="B24" s="18" t="s">
        <v>18</v>
      </c>
      <c r="C24" s="19" t="s">
        <v>39</v>
      </c>
      <c r="D24" s="23">
        <v>2</v>
      </c>
      <c r="E24" s="21">
        <f t="shared" si="4"/>
        <v>0</v>
      </c>
      <c r="F24" s="24"/>
      <c r="G24" s="21">
        <v>0</v>
      </c>
      <c r="H24" s="21">
        <v>3</v>
      </c>
      <c r="I24" s="18">
        <f t="shared" si="0"/>
        <v>0</v>
      </c>
      <c r="J24" s="18">
        <f t="shared" si="1"/>
        <v>0</v>
      </c>
      <c r="K24" s="36">
        <f t="shared" si="5"/>
        <v>9000</v>
      </c>
      <c r="L24" s="18">
        <f t="shared" si="3"/>
        <v>9000</v>
      </c>
      <c r="M24" s="37"/>
      <c r="N24" s="38"/>
    </row>
    <row r="25" s="1" customFormat="1" ht="24.75" customHeight="1" spans="1:14">
      <c r="A25" s="18">
        <v>20</v>
      </c>
      <c r="B25" s="18" t="s">
        <v>18</v>
      </c>
      <c r="C25" s="19" t="s">
        <v>40</v>
      </c>
      <c r="D25" s="23">
        <v>4</v>
      </c>
      <c r="E25" s="21">
        <f t="shared" si="4"/>
        <v>135</v>
      </c>
      <c r="F25" s="24"/>
      <c r="G25" s="21">
        <v>135</v>
      </c>
      <c r="H25" s="21">
        <v>9.12</v>
      </c>
      <c r="I25" s="18">
        <f t="shared" si="0"/>
        <v>0</v>
      </c>
      <c r="J25" s="18">
        <f t="shared" si="1"/>
        <v>349.65</v>
      </c>
      <c r="K25" s="36">
        <f t="shared" si="5"/>
        <v>18000</v>
      </c>
      <c r="L25" s="18">
        <f t="shared" si="3"/>
        <v>18349.65</v>
      </c>
      <c r="M25" s="18"/>
      <c r="N25" s="38"/>
    </row>
    <row r="26" s="1" customFormat="1" ht="24.75" customHeight="1" spans="1:14">
      <c r="A26" s="18">
        <v>21</v>
      </c>
      <c r="B26" s="18" t="s">
        <v>18</v>
      </c>
      <c r="C26" s="19" t="s">
        <v>41</v>
      </c>
      <c r="D26" s="23">
        <v>3</v>
      </c>
      <c r="E26" s="21">
        <f t="shared" si="4"/>
        <v>135</v>
      </c>
      <c r="F26" s="24"/>
      <c r="G26" s="21">
        <v>135</v>
      </c>
      <c r="H26" s="21">
        <v>12.12</v>
      </c>
      <c r="I26" s="18">
        <f t="shared" si="0"/>
        <v>0</v>
      </c>
      <c r="J26" s="18">
        <f t="shared" si="1"/>
        <v>349.65</v>
      </c>
      <c r="K26" s="36">
        <f t="shared" si="5"/>
        <v>13500</v>
      </c>
      <c r="L26" s="18">
        <f t="shared" si="3"/>
        <v>13849.65</v>
      </c>
      <c r="M26" s="39"/>
      <c r="N26" s="38"/>
    </row>
    <row r="27" s="1" customFormat="1" ht="24.75" customHeight="1" spans="1:14">
      <c r="A27" s="18">
        <v>22</v>
      </c>
      <c r="B27" s="18" t="s">
        <v>18</v>
      </c>
      <c r="C27" s="19" t="s">
        <v>42</v>
      </c>
      <c r="D27" s="23">
        <v>2</v>
      </c>
      <c r="E27" s="21">
        <f t="shared" si="4"/>
        <v>67</v>
      </c>
      <c r="F27" s="24"/>
      <c r="G27" s="21">
        <v>67</v>
      </c>
      <c r="H27" s="21">
        <v>6.06</v>
      </c>
      <c r="I27" s="18">
        <f t="shared" si="0"/>
        <v>0</v>
      </c>
      <c r="J27" s="18">
        <f t="shared" si="1"/>
        <v>173.53</v>
      </c>
      <c r="K27" s="36">
        <f t="shared" si="5"/>
        <v>9000</v>
      </c>
      <c r="L27" s="18">
        <f t="shared" si="3"/>
        <v>9173.53</v>
      </c>
      <c r="M27" s="37"/>
      <c r="N27" s="38"/>
    </row>
    <row r="28" s="1" customFormat="1" ht="24.75" customHeight="1" spans="1:14">
      <c r="A28" s="18">
        <v>23</v>
      </c>
      <c r="B28" s="18" t="s">
        <v>18</v>
      </c>
      <c r="C28" s="19" t="s">
        <v>43</v>
      </c>
      <c r="D28" s="23">
        <v>5</v>
      </c>
      <c r="E28" s="21">
        <f t="shared" si="4"/>
        <v>168</v>
      </c>
      <c r="F28" s="24"/>
      <c r="G28" s="21">
        <v>168</v>
      </c>
      <c r="H28" s="21">
        <v>12.12</v>
      </c>
      <c r="I28" s="18">
        <f t="shared" si="0"/>
        <v>0</v>
      </c>
      <c r="J28" s="18">
        <f t="shared" si="1"/>
        <v>435.12</v>
      </c>
      <c r="K28" s="36">
        <f t="shared" si="5"/>
        <v>22500</v>
      </c>
      <c r="L28" s="18">
        <f t="shared" si="3"/>
        <v>22935.12</v>
      </c>
      <c r="M28" s="18"/>
      <c r="N28" s="38"/>
    </row>
    <row r="29" s="1" customFormat="1" ht="24.75" customHeight="1" spans="1:14">
      <c r="A29" s="18">
        <v>24</v>
      </c>
      <c r="B29" s="18" t="s">
        <v>18</v>
      </c>
      <c r="C29" s="19" t="s">
        <v>44</v>
      </c>
      <c r="D29" s="23">
        <v>2</v>
      </c>
      <c r="E29" s="21">
        <f t="shared" si="4"/>
        <v>33</v>
      </c>
      <c r="F29" s="24"/>
      <c r="G29" s="21">
        <v>33</v>
      </c>
      <c r="H29" s="21">
        <v>3.03</v>
      </c>
      <c r="I29" s="18">
        <f t="shared" si="0"/>
        <v>0</v>
      </c>
      <c r="J29" s="18">
        <f t="shared" si="1"/>
        <v>85.47</v>
      </c>
      <c r="K29" s="36">
        <f t="shared" si="5"/>
        <v>9000</v>
      </c>
      <c r="L29" s="18">
        <f t="shared" si="3"/>
        <v>9085.47</v>
      </c>
      <c r="M29" s="37"/>
      <c r="N29" s="38"/>
    </row>
    <row r="30" s="1" customFormat="1" ht="24.75" customHeight="1" spans="1:14">
      <c r="A30" s="18">
        <v>25</v>
      </c>
      <c r="B30" s="18" t="s">
        <v>18</v>
      </c>
      <c r="C30" s="19" t="s">
        <v>45</v>
      </c>
      <c r="D30" s="23">
        <v>2</v>
      </c>
      <c r="E30" s="21">
        <f t="shared" si="4"/>
        <v>30</v>
      </c>
      <c r="F30" s="24"/>
      <c r="G30" s="21">
        <v>30</v>
      </c>
      <c r="H30" s="21">
        <v>6.06</v>
      </c>
      <c r="I30" s="18">
        <f t="shared" si="0"/>
        <v>0</v>
      </c>
      <c r="J30" s="18">
        <f t="shared" si="1"/>
        <v>77.7</v>
      </c>
      <c r="K30" s="36">
        <f t="shared" si="5"/>
        <v>9000</v>
      </c>
      <c r="L30" s="18">
        <f t="shared" si="3"/>
        <v>9077.7</v>
      </c>
      <c r="M30" s="18"/>
      <c r="N30" s="38"/>
    </row>
    <row r="31" s="1" customFormat="1" ht="24.75" customHeight="1" spans="1:14">
      <c r="A31" s="18">
        <v>26</v>
      </c>
      <c r="B31" s="18" t="s">
        <v>18</v>
      </c>
      <c r="C31" s="19" t="s">
        <v>46</v>
      </c>
      <c r="D31" s="23">
        <v>2</v>
      </c>
      <c r="E31" s="21">
        <f t="shared" si="4"/>
        <v>37</v>
      </c>
      <c r="F31" s="24"/>
      <c r="G31" s="21">
        <v>37</v>
      </c>
      <c r="H31" s="21">
        <v>0</v>
      </c>
      <c r="I31" s="18">
        <f t="shared" si="0"/>
        <v>0</v>
      </c>
      <c r="J31" s="18">
        <f t="shared" si="1"/>
        <v>95.83</v>
      </c>
      <c r="K31" s="36">
        <f t="shared" si="5"/>
        <v>9000</v>
      </c>
      <c r="L31" s="18">
        <f t="shared" si="3"/>
        <v>9095.83</v>
      </c>
      <c r="M31" s="18" t="s">
        <v>47</v>
      </c>
      <c r="N31" s="38"/>
    </row>
    <row r="32" s="1" customFormat="1" ht="24.75" customHeight="1" spans="1:14">
      <c r="A32" s="18">
        <v>27</v>
      </c>
      <c r="B32" s="18" t="s">
        <v>18</v>
      </c>
      <c r="C32" s="19" t="s">
        <v>48</v>
      </c>
      <c r="D32" s="23">
        <v>2</v>
      </c>
      <c r="E32" s="21">
        <f t="shared" si="4"/>
        <v>67</v>
      </c>
      <c r="F32" s="24"/>
      <c r="G32" s="21">
        <v>67</v>
      </c>
      <c r="H32" s="21">
        <v>6.06</v>
      </c>
      <c r="I32" s="18">
        <f t="shared" si="0"/>
        <v>0</v>
      </c>
      <c r="J32" s="18">
        <f t="shared" si="1"/>
        <v>173.53</v>
      </c>
      <c r="K32" s="36">
        <f t="shared" si="5"/>
        <v>9000</v>
      </c>
      <c r="L32" s="18">
        <f t="shared" si="3"/>
        <v>9173.53</v>
      </c>
      <c r="M32" s="18"/>
      <c r="N32" s="38"/>
    </row>
    <row r="33" s="1" customFormat="1" ht="24.75" customHeight="1" spans="1:14">
      <c r="A33" s="18">
        <v>28</v>
      </c>
      <c r="B33" s="18" t="s">
        <v>18</v>
      </c>
      <c r="C33" s="19" t="s">
        <v>49</v>
      </c>
      <c r="D33" s="20">
        <v>3</v>
      </c>
      <c r="E33" s="21">
        <f t="shared" si="4"/>
        <v>67</v>
      </c>
      <c r="F33" s="24"/>
      <c r="G33" s="21">
        <v>67</v>
      </c>
      <c r="H33" s="21">
        <v>6.06</v>
      </c>
      <c r="I33" s="18">
        <f t="shared" si="0"/>
        <v>0</v>
      </c>
      <c r="J33" s="18">
        <f t="shared" si="1"/>
        <v>173.53</v>
      </c>
      <c r="K33" s="36">
        <f t="shared" si="5"/>
        <v>13500</v>
      </c>
      <c r="L33" s="18">
        <f t="shared" si="3"/>
        <v>13673.53</v>
      </c>
      <c r="M33" s="18"/>
      <c r="N33" s="38"/>
    </row>
    <row r="34" s="1" customFormat="1" ht="24.75" customHeight="1" spans="1:14">
      <c r="A34" s="18">
        <v>29</v>
      </c>
      <c r="B34" s="18" t="s">
        <v>18</v>
      </c>
      <c r="C34" s="19" t="s">
        <v>50</v>
      </c>
      <c r="D34" s="20">
        <v>4</v>
      </c>
      <c r="E34" s="21">
        <f t="shared" si="4"/>
        <v>135</v>
      </c>
      <c r="F34" s="24"/>
      <c r="G34" s="21">
        <v>135</v>
      </c>
      <c r="H34" s="21">
        <v>12.12</v>
      </c>
      <c r="I34" s="18">
        <f t="shared" si="0"/>
        <v>0</v>
      </c>
      <c r="J34" s="18">
        <f t="shared" si="1"/>
        <v>349.65</v>
      </c>
      <c r="K34" s="36">
        <f t="shared" si="5"/>
        <v>18000</v>
      </c>
      <c r="L34" s="18">
        <f t="shared" si="3"/>
        <v>18349.65</v>
      </c>
      <c r="M34" s="37"/>
      <c r="N34" s="38"/>
    </row>
    <row r="35" s="1" customFormat="1" ht="24.75" customHeight="1" spans="1:14">
      <c r="A35" s="18">
        <v>30</v>
      </c>
      <c r="B35" s="18" t="s">
        <v>18</v>
      </c>
      <c r="C35" s="19" t="s">
        <v>51</v>
      </c>
      <c r="D35" s="23">
        <v>3</v>
      </c>
      <c r="E35" s="21">
        <f t="shared" si="4"/>
        <v>101</v>
      </c>
      <c r="F35" s="24"/>
      <c r="G35" s="21">
        <v>101</v>
      </c>
      <c r="H35" s="21">
        <v>9.09</v>
      </c>
      <c r="I35" s="18">
        <f t="shared" si="0"/>
        <v>0</v>
      </c>
      <c r="J35" s="18">
        <f t="shared" si="1"/>
        <v>261.59</v>
      </c>
      <c r="K35" s="36">
        <f t="shared" si="5"/>
        <v>13500</v>
      </c>
      <c r="L35" s="18">
        <f t="shared" si="3"/>
        <v>13761.59</v>
      </c>
      <c r="M35" s="39"/>
      <c r="N35" s="38"/>
    </row>
    <row r="36" s="1" customFormat="1" ht="24.75" customHeight="1" spans="1:14">
      <c r="A36" s="18">
        <v>31</v>
      </c>
      <c r="B36" s="18" t="s">
        <v>18</v>
      </c>
      <c r="C36" s="19" t="s">
        <v>52</v>
      </c>
      <c r="D36" s="23">
        <v>3</v>
      </c>
      <c r="E36" s="21">
        <f t="shared" si="4"/>
        <v>202</v>
      </c>
      <c r="F36" s="24"/>
      <c r="G36" s="21">
        <v>202</v>
      </c>
      <c r="H36" s="21">
        <v>15.15</v>
      </c>
      <c r="I36" s="18">
        <f t="shared" si="0"/>
        <v>0</v>
      </c>
      <c r="J36" s="18">
        <f t="shared" si="1"/>
        <v>523.18</v>
      </c>
      <c r="K36" s="36">
        <f t="shared" si="5"/>
        <v>13500</v>
      </c>
      <c r="L36" s="18">
        <f t="shared" si="3"/>
        <v>14023.18</v>
      </c>
      <c r="M36" s="18"/>
      <c r="N36" s="38"/>
    </row>
    <row r="37" s="1" customFormat="1" ht="24.75" customHeight="1" spans="1:14">
      <c r="A37" s="18">
        <v>32</v>
      </c>
      <c r="B37" s="18" t="s">
        <v>18</v>
      </c>
      <c r="C37" s="19" t="s">
        <v>53</v>
      </c>
      <c r="D37" s="23">
        <v>5</v>
      </c>
      <c r="E37" s="21">
        <f t="shared" si="4"/>
        <v>202</v>
      </c>
      <c r="F37" s="24"/>
      <c r="G37" s="21">
        <v>202</v>
      </c>
      <c r="H37" s="21">
        <v>18.18</v>
      </c>
      <c r="I37" s="18">
        <f t="shared" si="0"/>
        <v>0</v>
      </c>
      <c r="J37" s="18">
        <f t="shared" si="1"/>
        <v>523.18</v>
      </c>
      <c r="K37" s="36">
        <f t="shared" si="5"/>
        <v>22500</v>
      </c>
      <c r="L37" s="18">
        <f t="shared" si="3"/>
        <v>23023.18</v>
      </c>
      <c r="M37" s="18"/>
      <c r="N37" s="38"/>
    </row>
    <row r="38" s="1" customFormat="1" ht="24.75" customHeight="1" spans="1:14">
      <c r="A38" s="18">
        <v>33</v>
      </c>
      <c r="B38" s="18" t="s">
        <v>18</v>
      </c>
      <c r="C38" s="19" t="s">
        <v>54</v>
      </c>
      <c r="D38" s="23">
        <v>2</v>
      </c>
      <c r="E38" s="21">
        <v>1</v>
      </c>
      <c r="F38" s="24"/>
      <c r="G38" s="21">
        <v>1</v>
      </c>
      <c r="H38" s="21">
        <v>9.09</v>
      </c>
      <c r="I38" s="18">
        <f t="shared" si="0"/>
        <v>0</v>
      </c>
      <c r="J38" s="18">
        <f t="shared" si="1"/>
        <v>2.59</v>
      </c>
      <c r="K38" s="36">
        <f t="shared" si="5"/>
        <v>9000</v>
      </c>
      <c r="L38" s="18">
        <f t="shared" si="3"/>
        <v>9002.59</v>
      </c>
      <c r="M38" s="18"/>
      <c r="N38" s="38"/>
    </row>
    <row r="39" s="1" customFormat="1" ht="24.75" customHeight="1" spans="1:14">
      <c r="A39" s="18">
        <v>34</v>
      </c>
      <c r="B39" s="18" t="s">
        <v>18</v>
      </c>
      <c r="C39" s="19" t="s">
        <v>55</v>
      </c>
      <c r="D39" s="23">
        <v>2</v>
      </c>
      <c r="E39" s="21">
        <v>50</v>
      </c>
      <c r="F39" s="24"/>
      <c r="G39" s="21">
        <v>50</v>
      </c>
      <c r="H39" s="21"/>
      <c r="I39" s="18">
        <f t="shared" si="0"/>
        <v>0</v>
      </c>
      <c r="J39" s="18">
        <f t="shared" si="1"/>
        <v>129.5</v>
      </c>
      <c r="K39" s="36">
        <f>D39*4500-2625</f>
        <v>6375</v>
      </c>
      <c r="L39" s="18">
        <f t="shared" si="3"/>
        <v>6504.5</v>
      </c>
      <c r="M39" s="42" t="s">
        <v>56</v>
      </c>
      <c r="N39" s="38"/>
    </row>
    <row r="40" s="1" customFormat="1" ht="24.75" customHeight="1" spans="1:14">
      <c r="A40" s="18">
        <v>35</v>
      </c>
      <c r="B40" s="18" t="s">
        <v>18</v>
      </c>
      <c r="C40" s="19" t="s">
        <v>57</v>
      </c>
      <c r="D40" s="23">
        <v>2</v>
      </c>
      <c r="E40" s="21">
        <v>50</v>
      </c>
      <c r="F40" s="24"/>
      <c r="G40" s="21">
        <v>50</v>
      </c>
      <c r="H40" s="21"/>
      <c r="I40" s="18">
        <f t="shared" si="0"/>
        <v>0</v>
      </c>
      <c r="J40" s="18">
        <f t="shared" si="1"/>
        <v>129.5</v>
      </c>
      <c r="K40" s="36">
        <f t="shared" ref="K40:K47" si="6">D40*4500</f>
        <v>9000</v>
      </c>
      <c r="L40" s="18">
        <f t="shared" si="3"/>
        <v>9129.5</v>
      </c>
      <c r="M40" s="18"/>
      <c r="N40" s="38"/>
    </row>
    <row r="41" s="1" customFormat="1" ht="24.75" customHeight="1" spans="1:14">
      <c r="A41" s="18">
        <v>36</v>
      </c>
      <c r="B41" s="18" t="s">
        <v>18</v>
      </c>
      <c r="C41" s="19" t="s">
        <v>58</v>
      </c>
      <c r="D41" s="20">
        <v>1</v>
      </c>
      <c r="E41" s="21">
        <f t="shared" ref="E41:E57" si="7">F41+G41</f>
        <v>67</v>
      </c>
      <c r="F41" s="24"/>
      <c r="G41" s="21">
        <v>67</v>
      </c>
      <c r="H41" s="21">
        <v>6.06</v>
      </c>
      <c r="I41" s="18">
        <f t="shared" si="0"/>
        <v>0</v>
      </c>
      <c r="J41" s="18">
        <f t="shared" si="1"/>
        <v>173.53</v>
      </c>
      <c r="K41" s="36">
        <f t="shared" si="6"/>
        <v>4500</v>
      </c>
      <c r="L41" s="18">
        <f t="shared" si="3"/>
        <v>4673.53</v>
      </c>
      <c r="M41" s="18"/>
      <c r="N41" s="38"/>
    </row>
    <row r="42" s="1" customFormat="1" ht="24.75" customHeight="1" spans="1:14">
      <c r="A42" s="18">
        <v>37</v>
      </c>
      <c r="B42" s="18" t="s">
        <v>18</v>
      </c>
      <c r="C42" s="19" t="s">
        <v>59</v>
      </c>
      <c r="D42" s="20">
        <v>4</v>
      </c>
      <c r="E42" s="21">
        <f t="shared" si="7"/>
        <v>168</v>
      </c>
      <c r="F42" s="24"/>
      <c r="G42" s="21">
        <v>168</v>
      </c>
      <c r="H42" s="21">
        <v>15.15</v>
      </c>
      <c r="I42" s="18">
        <f t="shared" si="0"/>
        <v>0</v>
      </c>
      <c r="J42" s="18">
        <f t="shared" si="1"/>
        <v>435.12</v>
      </c>
      <c r="K42" s="36">
        <f t="shared" si="6"/>
        <v>18000</v>
      </c>
      <c r="L42" s="18">
        <f t="shared" si="3"/>
        <v>18435.12</v>
      </c>
      <c r="M42" s="18"/>
      <c r="N42" s="38"/>
    </row>
    <row r="43" s="1" customFormat="1" ht="24.75" customHeight="1" spans="1:14">
      <c r="A43" s="18">
        <v>38</v>
      </c>
      <c r="B43" s="18" t="s">
        <v>18</v>
      </c>
      <c r="C43" s="19" t="s">
        <v>60</v>
      </c>
      <c r="D43" s="20">
        <v>1</v>
      </c>
      <c r="E43" s="21">
        <f t="shared" si="7"/>
        <v>33</v>
      </c>
      <c r="F43" s="24"/>
      <c r="G43" s="21">
        <v>33</v>
      </c>
      <c r="H43" s="21">
        <v>3.03</v>
      </c>
      <c r="I43" s="18">
        <f t="shared" si="0"/>
        <v>0</v>
      </c>
      <c r="J43" s="18">
        <f t="shared" si="1"/>
        <v>85.47</v>
      </c>
      <c r="K43" s="36">
        <f t="shared" si="6"/>
        <v>4500</v>
      </c>
      <c r="L43" s="18">
        <f t="shared" si="3"/>
        <v>4585.47</v>
      </c>
      <c r="M43" s="41"/>
      <c r="N43" s="38"/>
    </row>
    <row r="44" s="1" customFormat="1" ht="24.75" customHeight="1" spans="1:14">
      <c r="A44" s="18">
        <v>39</v>
      </c>
      <c r="B44" s="18" t="s">
        <v>18</v>
      </c>
      <c r="C44" s="19" t="s">
        <v>61</v>
      </c>
      <c r="D44" s="23">
        <v>6</v>
      </c>
      <c r="E44" s="21">
        <f t="shared" si="7"/>
        <v>67</v>
      </c>
      <c r="F44" s="24"/>
      <c r="G44" s="21">
        <v>67</v>
      </c>
      <c r="H44" s="21">
        <v>6.06</v>
      </c>
      <c r="I44" s="18">
        <f t="shared" si="0"/>
        <v>0</v>
      </c>
      <c r="J44" s="18">
        <f t="shared" si="1"/>
        <v>173.53</v>
      </c>
      <c r="K44" s="36">
        <f t="shared" si="6"/>
        <v>27000</v>
      </c>
      <c r="L44" s="18">
        <f t="shared" si="3"/>
        <v>27173.53</v>
      </c>
      <c r="M44" s="41"/>
      <c r="N44" s="38"/>
    </row>
    <row r="45" s="1" customFormat="1" ht="24.75" customHeight="1" spans="1:14">
      <c r="A45" s="18">
        <v>40</v>
      </c>
      <c r="B45" s="18" t="s">
        <v>18</v>
      </c>
      <c r="C45" s="18" t="s">
        <v>62</v>
      </c>
      <c r="D45" s="23">
        <v>4</v>
      </c>
      <c r="E45" s="25">
        <f t="shared" si="7"/>
        <v>135</v>
      </c>
      <c r="F45" s="26"/>
      <c r="G45" s="25">
        <v>135</v>
      </c>
      <c r="H45" s="25">
        <v>12.12</v>
      </c>
      <c r="I45" s="18">
        <f t="shared" si="0"/>
        <v>0</v>
      </c>
      <c r="J45" s="18">
        <f t="shared" si="1"/>
        <v>349.65</v>
      </c>
      <c r="K45" s="36">
        <f t="shared" si="6"/>
        <v>18000</v>
      </c>
      <c r="L45" s="18">
        <f t="shared" si="3"/>
        <v>18349.65</v>
      </c>
      <c r="M45" s="18"/>
      <c r="N45" s="38"/>
    </row>
    <row r="46" s="1" customFormat="1" ht="24.75" customHeight="1" spans="1:14">
      <c r="A46" s="18">
        <v>41</v>
      </c>
      <c r="B46" s="18" t="s">
        <v>18</v>
      </c>
      <c r="C46" s="19" t="s">
        <v>63</v>
      </c>
      <c r="D46" s="23">
        <v>8</v>
      </c>
      <c r="E46" s="21">
        <f t="shared" si="7"/>
        <v>135</v>
      </c>
      <c r="F46" s="24"/>
      <c r="G46" s="21">
        <v>135</v>
      </c>
      <c r="H46" s="21">
        <v>12.12</v>
      </c>
      <c r="I46" s="18">
        <f t="shared" si="0"/>
        <v>0</v>
      </c>
      <c r="J46" s="18">
        <f t="shared" si="1"/>
        <v>349.65</v>
      </c>
      <c r="K46" s="36">
        <f t="shared" si="6"/>
        <v>36000</v>
      </c>
      <c r="L46" s="18">
        <f t="shared" si="3"/>
        <v>36349.65</v>
      </c>
      <c r="M46" s="41"/>
      <c r="N46" s="38"/>
    </row>
    <row r="47" s="1" customFormat="1" ht="24.75" customHeight="1" spans="1:14">
      <c r="A47" s="18">
        <v>42</v>
      </c>
      <c r="B47" s="18" t="s">
        <v>18</v>
      </c>
      <c r="C47" s="19" t="s">
        <v>64</v>
      </c>
      <c r="D47" s="23">
        <v>3</v>
      </c>
      <c r="E47" s="21">
        <f t="shared" si="7"/>
        <v>33</v>
      </c>
      <c r="F47" s="24"/>
      <c r="G47" s="21">
        <v>33</v>
      </c>
      <c r="H47" s="21">
        <v>2.7</v>
      </c>
      <c r="I47" s="18">
        <f t="shared" si="0"/>
        <v>0</v>
      </c>
      <c r="J47" s="18">
        <f t="shared" si="1"/>
        <v>85.47</v>
      </c>
      <c r="K47" s="36">
        <f t="shared" si="6"/>
        <v>13500</v>
      </c>
      <c r="L47" s="18">
        <f t="shared" si="3"/>
        <v>13585.47</v>
      </c>
      <c r="M47" s="41"/>
      <c r="N47" s="38"/>
    </row>
    <row r="48" s="1" customFormat="1" ht="24.75" customHeight="1" spans="1:14">
      <c r="A48" s="18">
        <v>43</v>
      </c>
      <c r="B48" s="18" t="s">
        <v>18</v>
      </c>
      <c r="C48" s="19" t="s">
        <v>65</v>
      </c>
      <c r="D48" s="20">
        <v>2</v>
      </c>
      <c r="E48" s="21">
        <f t="shared" si="7"/>
        <v>33</v>
      </c>
      <c r="F48" s="24"/>
      <c r="G48" s="21">
        <v>33</v>
      </c>
      <c r="H48" s="21">
        <v>2.7</v>
      </c>
      <c r="I48" s="18">
        <f t="shared" si="0"/>
        <v>0</v>
      </c>
      <c r="J48" s="18">
        <f t="shared" si="1"/>
        <v>85.47</v>
      </c>
      <c r="K48" s="36">
        <f>D48*4500-2250</f>
        <v>6750</v>
      </c>
      <c r="L48" s="18">
        <f t="shared" si="3"/>
        <v>6835.47</v>
      </c>
      <c r="M48" s="42" t="s">
        <v>66</v>
      </c>
      <c r="N48" s="38"/>
    </row>
    <row r="49" s="1" customFormat="1" ht="24.75" customHeight="1" spans="1:14">
      <c r="A49" s="18">
        <v>44</v>
      </c>
      <c r="B49" s="18" t="s">
        <v>18</v>
      </c>
      <c r="C49" s="19" t="s">
        <v>67</v>
      </c>
      <c r="D49" s="20">
        <v>5</v>
      </c>
      <c r="E49" s="21">
        <f t="shared" si="7"/>
        <v>33</v>
      </c>
      <c r="F49" s="24"/>
      <c r="G49" s="21">
        <v>33</v>
      </c>
      <c r="H49" s="21">
        <v>1.53</v>
      </c>
      <c r="I49" s="18">
        <f t="shared" si="0"/>
        <v>0</v>
      </c>
      <c r="J49" s="18">
        <f t="shared" si="1"/>
        <v>85.47</v>
      </c>
      <c r="K49" s="36">
        <f t="shared" ref="K49:K55" si="8">D49*4500</f>
        <v>22500</v>
      </c>
      <c r="L49" s="18">
        <f t="shared" si="3"/>
        <v>22585.47</v>
      </c>
      <c r="M49" s="37"/>
      <c r="N49" s="38"/>
    </row>
    <row r="50" s="1" customFormat="1" ht="24.75" customHeight="1" spans="1:14">
      <c r="A50" s="18">
        <v>45</v>
      </c>
      <c r="B50" s="18" t="s">
        <v>18</v>
      </c>
      <c r="C50" s="19" t="s">
        <v>68</v>
      </c>
      <c r="D50" s="20">
        <v>2</v>
      </c>
      <c r="E50" s="21">
        <f t="shared" si="7"/>
        <v>0</v>
      </c>
      <c r="F50" s="24"/>
      <c r="G50" s="21">
        <v>0</v>
      </c>
      <c r="H50" s="21">
        <v>1.5</v>
      </c>
      <c r="I50" s="18">
        <f t="shared" si="0"/>
        <v>0</v>
      </c>
      <c r="J50" s="18">
        <f t="shared" si="1"/>
        <v>0</v>
      </c>
      <c r="K50" s="36">
        <f t="shared" si="8"/>
        <v>9000</v>
      </c>
      <c r="L50" s="18">
        <f t="shared" si="3"/>
        <v>9000</v>
      </c>
      <c r="M50" s="41"/>
      <c r="N50" s="38"/>
    </row>
    <row r="51" s="1" customFormat="1" ht="24.75" customHeight="1" spans="1:14">
      <c r="A51" s="18">
        <v>46</v>
      </c>
      <c r="B51" s="18" t="s">
        <v>18</v>
      </c>
      <c r="C51" s="19" t="s">
        <v>69</v>
      </c>
      <c r="D51" s="20">
        <v>2</v>
      </c>
      <c r="E51" s="21">
        <f t="shared" si="7"/>
        <v>33</v>
      </c>
      <c r="F51" s="24"/>
      <c r="G51" s="21">
        <v>33</v>
      </c>
      <c r="H51" s="21">
        <v>3.03</v>
      </c>
      <c r="I51" s="18">
        <f t="shared" si="0"/>
        <v>0</v>
      </c>
      <c r="J51" s="18">
        <f t="shared" si="1"/>
        <v>85.47</v>
      </c>
      <c r="K51" s="36">
        <f t="shared" si="8"/>
        <v>9000</v>
      </c>
      <c r="L51" s="18">
        <f t="shared" si="3"/>
        <v>9085.47</v>
      </c>
      <c r="M51" s="42"/>
      <c r="N51" s="38"/>
    </row>
    <row r="52" s="1" customFormat="1" ht="24.75" customHeight="1" spans="1:14">
      <c r="A52" s="18">
        <v>47</v>
      </c>
      <c r="B52" s="18" t="s">
        <v>18</v>
      </c>
      <c r="C52" s="19" t="s">
        <v>70</v>
      </c>
      <c r="D52" s="20">
        <v>2</v>
      </c>
      <c r="E52" s="21">
        <f t="shared" si="7"/>
        <v>33</v>
      </c>
      <c r="F52" s="24"/>
      <c r="G52" s="21">
        <v>33</v>
      </c>
      <c r="H52" s="21">
        <v>3.03</v>
      </c>
      <c r="I52" s="18">
        <f t="shared" si="0"/>
        <v>0</v>
      </c>
      <c r="J52" s="18">
        <f t="shared" si="1"/>
        <v>85.47</v>
      </c>
      <c r="K52" s="36">
        <f t="shared" si="8"/>
        <v>9000</v>
      </c>
      <c r="L52" s="18">
        <f t="shared" si="3"/>
        <v>9085.47</v>
      </c>
      <c r="M52" s="18"/>
      <c r="N52" s="38"/>
    </row>
    <row r="53" s="1" customFormat="1" ht="24.75" customHeight="1" spans="1:14">
      <c r="A53" s="18">
        <v>48</v>
      </c>
      <c r="B53" s="18" t="s">
        <v>18</v>
      </c>
      <c r="C53" s="19" t="s">
        <v>71</v>
      </c>
      <c r="D53" s="20">
        <v>1</v>
      </c>
      <c r="E53" s="21">
        <f t="shared" si="7"/>
        <v>101</v>
      </c>
      <c r="F53" s="24"/>
      <c r="G53" s="21">
        <v>101</v>
      </c>
      <c r="H53" s="21">
        <v>9.09</v>
      </c>
      <c r="I53" s="18">
        <f t="shared" si="0"/>
        <v>0</v>
      </c>
      <c r="J53" s="18">
        <f t="shared" si="1"/>
        <v>261.59</v>
      </c>
      <c r="K53" s="36">
        <f t="shared" si="8"/>
        <v>4500</v>
      </c>
      <c r="L53" s="18">
        <f t="shared" si="3"/>
        <v>4761.59</v>
      </c>
      <c r="M53" s="18"/>
      <c r="N53" s="38"/>
    </row>
    <row r="54" s="1" customFormat="1" ht="24.75" customHeight="1" spans="1:14">
      <c r="A54" s="18">
        <v>49</v>
      </c>
      <c r="B54" s="18" t="s">
        <v>18</v>
      </c>
      <c r="C54" s="19" t="s">
        <v>72</v>
      </c>
      <c r="D54" s="20">
        <v>2</v>
      </c>
      <c r="E54" s="21">
        <f t="shared" si="7"/>
        <v>101</v>
      </c>
      <c r="F54" s="24"/>
      <c r="G54" s="21">
        <v>101</v>
      </c>
      <c r="H54" s="21">
        <v>9.09</v>
      </c>
      <c r="I54" s="18">
        <f t="shared" si="0"/>
        <v>0</v>
      </c>
      <c r="J54" s="18">
        <f t="shared" si="1"/>
        <v>261.59</v>
      </c>
      <c r="K54" s="36">
        <f t="shared" si="8"/>
        <v>9000</v>
      </c>
      <c r="L54" s="18">
        <f t="shared" si="3"/>
        <v>9261.59</v>
      </c>
      <c r="M54" s="18"/>
      <c r="N54" s="38"/>
    </row>
    <row r="55" s="1" customFormat="1" ht="24.75" customHeight="1" spans="1:14">
      <c r="A55" s="18">
        <v>50</v>
      </c>
      <c r="B55" s="18" t="s">
        <v>18</v>
      </c>
      <c r="C55" s="19" t="s">
        <v>73</v>
      </c>
      <c r="D55" s="20">
        <v>2</v>
      </c>
      <c r="E55" s="21">
        <f t="shared" si="7"/>
        <v>101</v>
      </c>
      <c r="F55" s="24"/>
      <c r="G55" s="21">
        <v>101</v>
      </c>
      <c r="H55" s="21">
        <v>9.09</v>
      </c>
      <c r="I55" s="18">
        <f t="shared" si="0"/>
        <v>0</v>
      </c>
      <c r="J55" s="18">
        <f t="shared" si="1"/>
        <v>261.59</v>
      </c>
      <c r="K55" s="36">
        <f t="shared" si="8"/>
        <v>9000</v>
      </c>
      <c r="L55" s="18">
        <f t="shared" si="3"/>
        <v>9261.59</v>
      </c>
      <c r="M55" s="18"/>
      <c r="N55" s="38"/>
    </row>
    <row r="56" s="1" customFormat="1" ht="24.75" customHeight="1" spans="1:14">
      <c r="A56" s="18">
        <v>51</v>
      </c>
      <c r="B56" s="18" t="s">
        <v>18</v>
      </c>
      <c r="C56" s="19" t="s">
        <v>74</v>
      </c>
      <c r="D56" s="20">
        <v>4</v>
      </c>
      <c r="E56" s="21">
        <f t="shared" si="7"/>
        <v>269</v>
      </c>
      <c r="F56" s="24"/>
      <c r="G56" s="21">
        <v>269</v>
      </c>
      <c r="H56" s="21">
        <v>24.24</v>
      </c>
      <c r="I56" s="18">
        <f t="shared" si="0"/>
        <v>0</v>
      </c>
      <c r="J56" s="18">
        <f t="shared" si="1"/>
        <v>696.71</v>
      </c>
      <c r="K56" s="36">
        <f>D56*4500-3000</f>
        <v>15000</v>
      </c>
      <c r="L56" s="18">
        <f t="shared" si="3"/>
        <v>15696.71</v>
      </c>
      <c r="M56" s="42" t="s">
        <v>75</v>
      </c>
      <c r="N56" s="38"/>
    </row>
    <row r="57" s="1" customFormat="1" ht="83.25" customHeight="1" spans="1:14">
      <c r="A57" s="18">
        <v>52</v>
      </c>
      <c r="B57" s="18" t="s">
        <v>18</v>
      </c>
      <c r="C57" s="27" t="s">
        <v>76</v>
      </c>
      <c r="D57" s="19"/>
      <c r="E57" s="28">
        <f t="shared" si="7"/>
        <v>852</v>
      </c>
      <c r="F57" s="21"/>
      <c r="G57" s="21">
        <v>852</v>
      </c>
      <c r="H57" s="21"/>
      <c r="I57" s="18">
        <f t="shared" si="0"/>
        <v>0</v>
      </c>
      <c r="J57" s="18">
        <f t="shared" si="1"/>
        <v>2206.68</v>
      </c>
      <c r="K57" s="36">
        <f>D57*4500</f>
        <v>0</v>
      </c>
      <c r="L57" s="18">
        <f t="shared" si="3"/>
        <v>2206.68</v>
      </c>
      <c r="M57" s="43" t="s">
        <v>77</v>
      </c>
      <c r="N57" s="38"/>
    </row>
    <row r="58" s="1" customFormat="1" ht="23.25" customHeight="1" spans="1:14">
      <c r="A58" s="18"/>
      <c r="B58" s="18"/>
      <c r="C58" s="18"/>
      <c r="D58" s="29">
        <f t="shared" ref="D58:L58" si="9">SUM(D6:D57)</f>
        <v>152</v>
      </c>
      <c r="E58" s="29">
        <f t="shared" si="9"/>
        <v>5592</v>
      </c>
      <c r="F58" s="29">
        <f t="shared" si="9"/>
        <v>0</v>
      </c>
      <c r="G58" s="29">
        <f t="shared" si="9"/>
        <v>5592</v>
      </c>
      <c r="H58" s="29">
        <f t="shared" si="9"/>
        <v>420.36</v>
      </c>
      <c r="I58" s="18">
        <f t="shared" si="9"/>
        <v>0</v>
      </c>
      <c r="J58" s="18">
        <f t="shared" si="9"/>
        <v>14483.28</v>
      </c>
      <c r="K58" s="18">
        <f t="shared" si="9"/>
        <v>672375</v>
      </c>
      <c r="L58" s="18">
        <f t="shared" si="9"/>
        <v>686858.28</v>
      </c>
      <c r="M58" s="29"/>
      <c r="N58" s="38"/>
    </row>
    <row r="66" spans="4:12">
      <c r="D66" s="6"/>
      <c r="E66" s="6"/>
      <c r="F66" s="6"/>
      <c r="G66" s="6"/>
      <c r="H66" s="6"/>
      <c r="I66" s="6"/>
      <c r="J66" s="6"/>
      <c r="K66" s="6"/>
      <c r="L66" s="6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0694444444444" right="0.161111111111111" top="0.786805555555556" bottom="0.790972222222222" header="0.118055555555556" footer="0.118055555555556"/>
  <pageSetup paperSize="9" scale="7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新升村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2024-10-21T03:04:00Z</dcterms:created>
  <dcterms:modified xsi:type="dcterms:W3CDTF">2024-10-28T03:54:24Z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75276122D200439BACF6A44A734C2BE3_11</vt:lpwstr>
  </property>
  <property fmtid="{D5CDD505-2E9C-101B-9397-08002B2CF9AE}" pid="3" name="KSOProductBuildVer">
    <vt:lpwstr>2052-12.1.0.18608</vt:lpwstr>
  </property>
</Properties>
</file>