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荷草村" sheetId="1" r:id="rId1"/>
  </sheets>
  <definedNames>
    <definedName name="_xlnm.Print_Titles" localSheetId="0">荷草村!$1:$5</definedName>
    <definedName name="_xlnm._FilterDatabase" localSheetId="0" hidden="1">荷草村!$A$3:$M$5</definedName>
  </definedNames>
  <calcPr calcId="144525"/>
</workbook>
</file>

<file path=xl/sharedStrings.xml><?xml version="1.0" encoding="utf-8"?>
<sst xmlns="http://schemas.openxmlformats.org/spreadsheetml/2006/main" count="102" uniqueCount="61">
  <si>
    <t>2023年肃南县马蹄乡荷草村落实第三轮草原补奖政策资金发放表</t>
  </si>
  <si>
    <t>审核单位（盖章）                                审核人：</t>
  </si>
  <si>
    <r>
      <rPr>
        <sz val="11"/>
        <rFont val="宋体"/>
        <charset val="134"/>
      </rPr>
      <t>填报时间：202</t>
    </r>
    <r>
      <rPr>
        <sz val="11"/>
        <rFont val="宋体"/>
        <charset val="134"/>
      </rPr>
      <t>3</t>
    </r>
    <r>
      <rPr>
        <sz val="11"/>
        <rFont val="宋体"/>
        <charset val="134"/>
      </rPr>
      <t>年</t>
    </r>
    <r>
      <rPr>
        <sz val="11"/>
        <rFont val="宋体"/>
        <charset val="134"/>
      </rPr>
      <t>8</t>
    </r>
    <r>
      <rPr>
        <sz val="11"/>
        <rFont val="宋体"/>
        <charset val="134"/>
      </rPr>
      <t>月</t>
    </r>
    <r>
      <rPr>
        <sz val="11"/>
        <rFont val="宋体"/>
        <charset val="134"/>
      </rPr>
      <t>1</t>
    </r>
    <r>
      <rPr>
        <sz val="11"/>
        <rFont val="宋体"/>
        <charset val="134"/>
      </rPr>
      <t>5</t>
    </r>
    <r>
      <rPr>
        <sz val="11"/>
        <rFont val="宋体"/>
        <charset val="134"/>
      </rPr>
      <t>日</t>
    </r>
  </si>
  <si>
    <t xml:space="preserve"> 单位：人、亩、元</t>
  </si>
  <si>
    <t>序号</t>
  </si>
  <si>
    <t>村</t>
  </si>
  <si>
    <t>户名</t>
  </si>
  <si>
    <t>家庭人口</t>
  </si>
  <si>
    <t>补奖面积</t>
  </si>
  <si>
    <t>人工
种草</t>
  </si>
  <si>
    <t>补奖资金</t>
  </si>
  <si>
    <t>备注</t>
  </si>
  <si>
    <r>
      <rPr>
        <sz val="11"/>
        <color theme="1"/>
        <rFont val="宋体"/>
        <charset val="134"/>
      </rPr>
      <t>封顶
30</t>
    </r>
    <r>
      <rPr>
        <sz val="11"/>
        <color indexed="8"/>
        <rFont val="宋体"/>
        <charset val="134"/>
      </rPr>
      <t>000</t>
    </r>
  </si>
  <si>
    <t>封顶后应发资金</t>
  </si>
  <si>
    <t>总面积</t>
  </si>
  <si>
    <t>禁牧</t>
  </si>
  <si>
    <t>草畜平衡</t>
  </si>
  <si>
    <t>保底资金</t>
  </si>
  <si>
    <t>总计</t>
  </si>
  <si>
    <t>荷草村</t>
  </si>
  <si>
    <t>王加峰</t>
  </si>
  <si>
    <t>郭安文</t>
  </si>
  <si>
    <t>张志国</t>
  </si>
  <si>
    <t>韩玉珍</t>
  </si>
  <si>
    <t>韩兆红</t>
  </si>
  <si>
    <t>王守银</t>
  </si>
  <si>
    <t>吕文清</t>
  </si>
  <si>
    <t>王富红</t>
  </si>
  <si>
    <t>王积荣</t>
  </si>
  <si>
    <t>王加友</t>
  </si>
  <si>
    <t>土爱勤</t>
  </si>
  <si>
    <t>韩兆文</t>
  </si>
  <si>
    <t>韩兆有</t>
  </si>
  <si>
    <t>王三钰</t>
  </si>
  <si>
    <t>王三明</t>
  </si>
  <si>
    <t>王三文</t>
  </si>
  <si>
    <t>杨晓雪</t>
  </si>
  <si>
    <t>杨其禄</t>
  </si>
  <si>
    <t>王守才</t>
  </si>
  <si>
    <t>王守成</t>
  </si>
  <si>
    <t>王加财</t>
  </si>
  <si>
    <t>郭安民</t>
  </si>
  <si>
    <t>王加福</t>
  </si>
  <si>
    <t>韩兆新</t>
  </si>
  <si>
    <t>孙桃花</t>
  </si>
  <si>
    <t>韩兆德</t>
  </si>
  <si>
    <t>张秀英</t>
  </si>
  <si>
    <t>韩兆明</t>
  </si>
  <si>
    <t>张建鹏</t>
  </si>
  <si>
    <t>李建荣</t>
  </si>
  <si>
    <t>韩吉全</t>
  </si>
  <si>
    <t>杨其国</t>
  </si>
  <si>
    <t>杨其雄</t>
  </si>
  <si>
    <t>杨其祥</t>
  </si>
  <si>
    <t>王成</t>
  </si>
  <si>
    <t>杨其辉</t>
  </si>
  <si>
    <t>张爱英</t>
  </si>
  <si>
    <t>郭燕</t>
  </si>
  <si>
    <t>韩兆兵</t>
  </si>
  <si>
    <t>肃南裕固族自治县马蹄藏族乡荷草村民委员会</t>
  </si>
  <si>
    <t>村集体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</si>
</sst>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  <numFmt numFmtId="179" formatCode="0.00_ "/>
    <numFmt numFmtId="180" formatCode="0.00_ ;[Red]\-0.00\ "/>
  </numFmts>
  <fonts count="26">
    <font>
      <sz val="12"/>
      <name val="宋体"/>
      <charset val="134"/>
    </font>
    <font>
      <sz val="11"/>
      <color theme="1"/>
      <name val="宋体"/>
      <charset val="134"/>
    </font>
    <font>
      <sz val="20"/>
      <color theme="1"/>
      <name val="黑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>
      <alignment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49" applyNumberFormat="1" applyFont="1" applyFill="1" applyBorder="1" applyAlignment="1">
      <alignment horizontal="center" vertical="center" wrapText="1"/>
    </xf>
    <xf numFmtId="179" fontId="1" fillId="0" borderId="2" xfId="49" applyNumberFormat="1" applyFont="1" applyFill="1" applyBorder="1" applyAlignment="1">
      <alignment horizontal="center" vertical="center" wrapText="1"/>
    </xf>
    <xf numFmtId="179" fontId="1" fillId="0" borderId="2" xfId="49" applyNumberFormat="1" applyFont="1" applyFill="1" applyBorder="1" applyAlignment="1">
      <alignment horizontal="center" vertical="center"/>
    </xf>
    <xf numFmtId="176" fontId="1" fillId="0" borderId="2" xfId="49" applyNumberFormat="1" applyFont="1" applyFill="1" applyBorder="1" applyAlignment="1">
      <alignment horizontal="center" vertical="center" wrapText="1"/>
    </xf>
    <xf numFmtId="176" fontId="1" fillId="0" borderId="2" xfId="49" applyNumberFormat="1" applyFont="1" applyFill="1" applyBorder="1" applyAlignment="1">
      <alignment horizontal="center" vertical="center"/>
    </xf>
    <xf numFmtId="178" fontId="1" fillId="0" borderId="2" xfId="49" applyNumberFormat="1" applyFont="1" applyFill="1" applyBorder="1" applyAlignment="1">
      <alignment horizontal="center" vertical="center"/>
    </xf>
    <xf numFmtId="0" fontId="1" fillId="0" borderId="2" xfId="52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5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3" xfId="49"/>
    <cellStyle name="常规 2" xfId="50"/>
    <cellStyle name="常规_西柳沟村草原生态补奖政策基本情况统计表" xfId="51"/>
    <cellStyle name="常规 25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6"/>
  <sheetViews>
    <sheetView tabSelected="1" zoomScaleSheetLayoutView="60" workbookViewId="0">
      <pane ySplit="5" topLeftCell="A6" activePane="bottomLeft" state="frozen"/>
      <selection/>
      <selection pane="bottomLeft" activeCell="L40" sqref="L40"/>
    </sheetView>
  </sheetViews>
  <sheetFormatPr defaultColWidth="9" defaultRowHeight="13.5"/>
  <cols>
    <col min="1" max="1" width="4.25" style="2" customWidth="1"/>
    <col min="2" max="2" width="9" style="2" customWidth="1"/>
    <col min="3" max="3" width="8.625" style="2" customWidth="1"/>
    <col min="4" max="4" width="6.125" style="2" customWidth="1"/>
    <col min="5" max="5" width="8.5" style="3" customWidth="1"/>
    <col min="6" max="6" width="8.125" style="4" customWidth="1"/>
    <col min="7" max="7" width="9" style="4" customWidth="1"/>
    <col min="8" max="8" width="7.25" style="4" customWidth="1"/>
    <col min="9" max="9" width="9.25" style="5" customWidth="1"/>
    <col min="10" max="10" width="11" style="4" customWidth="1"/>
    <col min="11" max="11" width="10.75" style="4" customWidth="1"/>
    <col min="12" max="12" width="11.625" style="5" customWidth="1"/>
    <col min="13" max="13" width="10.375" style="6" customWidth="1"/>
    <col min="14" max="15" width="9" style="2"/>
    <col min="16" max="16" width="11.625" style="2" customWidth="1"/>
    <col min="17" max="16384" width="9" style="2"/>
  </cols>
  <sheetData>
    <row r="1" ht="38.2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18.75" customHeight="1" spans="1:13">
      <c r="A2" s="8" t="s">
        <v>1</v>
      </c>
      <c r="B2" s="8"/>
      <c r="C2" s="8"/>
      <c r="D2" s="9"/>
      <c r="E2" s="10" t="s">
        <v>2</v>
      </c>
      <c r="F2" s="10"/>
      <c r="G2" s="10"/>
      <c r="H2" s="10"/>
      <c r="I2" s="10"/>
      <c r="J2" s="30"/>
      <c r="K2" s="30" t="s">
        <v>3</v>
      </c>
      <c r="L2" s="30"/>
      <c r="M2" s="30"/>
    </row>
    <row r="3" ht="21.75" customHeight="1" spans="1:16">
      <c r="A3" s="11" t="s">
        <v>4</v>
      </c>
      <c r="B3" s="12" t="s">
        <v>5</v>
      </c>
      <c r="C3" s="11" t="s">
        <v>6</v>
      </c>
      <c r="D3" s="13" t="s">
        <v>7</v>
      </c>
      <c r="E3" s="14" t="s">
        <v>8</v>
      </c>
      <c r="F3" s="14"/>
      <c r="G3" s="14"/>
      <c r="H3" s="15" t="s">
        <v>9</v>
      </c>
      <c r="I3" s="31" t="s">
        <v>10</v>
      </c>
      <c r="J3" s="14"/>
      <c r="K3" s="14"/>
      <c r="L3" s="14"/>
      <c r="M3" s="32" t="s">
        <v>11</v>
      </c>
      <c r="O3" s="33" t="s">
        <v>12</v>
      </c>
      <c r="P3" s="33" t="s">
        <v>13</v>
      </c>
    </row>
    <row r="4" ht="18.75" customHeight="1" spans="1:16">
      <c r="A4" s="11"/>
      <c r="B4" s="16"/>
      <c r="C4" s="11"/>
      <c r="D4" s="15"/>
      <c r="E4" s="17" t="s">
        <v>14</v>
      </c>
      <c r="F4" s="17" t="s">
        <v>15</v>
      </c>
      <c r="G4" s="17" t="s">
        <v>16</v>
      </c>
      <c r="H4" s="14"/>
      <c r="I4" s="34" t="s">
        <v>15</v>
      </c>
      <c r="J4" s="17" t="s">
        <v>16</v>
      </c>
      <c r="K4" s="17" t="s">
        <v>17</v>
      </c>
      <c r="L4" s="34" t="s">
        <v>18</v>
      </c>
      <c r="M4" s="32"/>
      <c r="O4" s="1"/>
      <c r="P4" s="33"/>
    </row>
    <row r="5" ht="13.9" customHeight="1" spans="1:16">
      <c r="A5" s="11"/>
      <c r="B5" s="18"/>
      <c r="C5" s="11"/>
      <c r="D5" s="15"/>
      <c r="E5" s="17"/>
      <c r="F5" s="17"/>
      <c r="G5" s="17"/>
      <c r="H5" s="14"/>
      <c r="I5" s="34"/>
      <c r="J5" s="17"/>
      <c r="K5" s="17"/>
      <c r="L5" s="34"/>
      <c r="M5" s="32"/>
      <c r="O5" s="1"/>
      <c r="P5" s="33"/>
    </row>
    <row r="6" s="1" customFormat="1" ht="24.75" customHeight="1" spans="1:16">
      <c r="A6" s="19">
        <v>1</v>
      </c>
      <c r="B6" s="19" t="s">
        <v>19</v>
      </c>
      <c r="C6" s="19" t="s">
        <v>20</v>
      </c>
      <c r="D6" s="20">
        <v>5</v>
      </c>
      <c r="E6" s="21">
        <f t="shared" ref="E6:E44" si="0">F6+G6</f>
        <v>149</v>
      </c>
      <c r="F6" s="22"/>
      <c r="G6" s="21">
        <v>149</v>
      </c>
      <c r="H6" s="21">
        <v>15.5</v>
      </c>
      <c r="I6" s="35">
        <f t="shared" ref="I6:I45" si="1">ROUND(F6*21.84,2)</f>
        <v>0</v>
      </c>
      <c r="J6" s="35">
        <f t="shared" ref="J6:J45" si="2">ROUND(G6*2.59,2)</f>
        <v>385.91</v>
      </c>
      <c r="K6" s="36">
        <f t="shared" ref="K6:K45" si="3">D6*4500</f>
        <v>22500</v>
      </c>
      <c r="L6" s="35">
        <f t="shared" ref="L6:L45" si="4">I6+J6+K6</f>
        <v>22885.91</v>
      </c>
      <c r="M6" s="37"/>
      <c r="O6" s="1">
        <f t="shared" ref="O6:O44" si="5">D6*30000</f>
        <v>150000</v>
      </c>
      <c r="P6" s="38">
        <f t="shared" ref="P6:P44" si="6">O6-L6</f>
        <v>127114.09</v>
      </c>
    </row>
    <row r="7" s="1" customFormat="1" ht="24.75" customHeight="1" spans="1:16">
      <c r="A7" s="19">
        <v>2</v>
      </c>
      <c r="B7" s="19" t="s">
        <v>19</v>
      </c>
      <c r="C7" s="19" t="s">
        <v>21</v>
      </c>
      <c r="D7" s="20">
        <v>4</v>
      </c>
      <c r="E7" s="21">
        <f t="shared" si="0"/>
        <v>98</v>
      </c>
      <c r="F7" s="22"/>
      <c r="G7" s="21">
        <v>98</v>
      </c>
      <c r="H7" s="21">
        <v>16.2975</v>
      </c>
      <c r="I7" s="35">
        <f t="shared" si="1"/>
        <v>0</v>
      </c>
      <c r="J7" s="35">
        <f t="shared" si="2"/>
        <v>253.82</v>
      </c>
      <c r="K7" s="36">
        <f t="shared" si="3"/>
        <v>18000</v>
      </c>
      <c r="L7" s="35">
        <f t="shared" si="4"/>
        <v>18253.82</v>
      </c>
      <c r="M7" s="37"/>
      <c r="O7" s="1">
        <f t="shared" si="5"/>
        <v>120000</v>
      </c>
      <c r="P7" s="38">
        <f t="shared" si="6"/>
        <v>101746.18</v>
      </c>
    </row>
    <row r="8" s="1" customFormat="1" ht="24.75" customHeight="1" spans="1:16">
      <c r="A8" s="19">
        <v>3</v>
      </c>
      <c r="B8" s="19" t="s">
        <v>19</v>
      </c>
      <c r="C8" s="19" t="s">
        <v>22</v>
      </c>
      <c r="D8" s="20">
        <v>4</v>
      </c>
      <c r="E8" s="21">
        <f t="shared" si="0"/>
        <v>223</v>
      </c>
      <c r="F8" s="22"/>
      <c r="G8" s="21">
        <v>223</v>
      </c>
      <c r="H8" s="21">
        <v>24</v>
      </c>
      <c r="I8" s="35">
        <f t="shared" si="1"/>
        <v>0</v>
      </c>
      <c r="J8" s="35">
        <f t="shared" si="2"/>
        <v>577.57</v>
      </c>
      <c r="K8" s="36">
        <f t="shared" si="3"/>
        <v>18000</v>
      </c>
      <c r="L8" s="35">
        <f t="shared" si="4"/>
        <v>18577.57</v>
      </c>
      <c r="M8" s="37"/>
      <c r="O8" s="1">
        <f t="shared" si="5"/>
        <v>120000</v>
      </c>
      <c r="P8" s="38">
        <f t="shared" si="6"/>
        <v>101422.43</v>
      </c>
    </row>
    <row r="9" s="1" customFormat="1" ht="24.75" customHeight="1" spans="1:16">
      <c r="A9" s="19">
        <v>4</v>
      </c>
      <c r="B9" s="19" t="s">
        <v>19</v>
      </c>
      <c r="C9" s="19" t="s">
        <v>23</v>
      </c>
      <c r="D9" s="20">
        <v>1</v>
      </c>
      <c r="E9" s="21">
        <f t="shared" si="0"/>
        <v>28</v>
      </c>
      <c r="F9" s="22"/>
      <c r="G9" s="21">
        <v>28</v>
      </c>
      <c r="H9" s="21">
        <v>6</v>
      </c>
      <c r="I9" s="35">
        <f t="shared" si="1"/>
        <v>0</v>
      </c>
      <c r="J9" s="35">
        <f t="shared" si="2"/>
        <v>72.52</v>
      </c>
      <c r="K9" s="36">
        <f t="shared" si="3"/>
        <v>4500</v>
      </c>
      <c r="L9" s="35">
        <f t="shared" si="4"/>
        <v>4572.52</v>
      </c>
      <c r="M9" s="37"/>
      <c r="O9" s="1">
        <f t="shared" si="5"/>
        <v>30000</v>
      </c>
      <c r="P9" s="38">
        <f t="shared" si="6"/>
        <v>25427.48</v>
      </c>
    </row>
    <row r="10" s="1" customFormat="1" ht="24.75" customHeight="1" spans="1:16">
      <c r="A10" s="19">
        <v>5</v>
      </c>
      <c r="B10" s="19" t="s">
        <v>19</v>
      </c>
      <c r="C10" s="19" t="s">
        <v>24</v>
      </c>
      <c r="D10" s="20">
        <v>6</v>
      </c>
      <c r="E10" s="23">
        <f t="shared" si="0"/>
        <v>123</v>
      </c>
      <c r="F10" s="24"/>
      <c r="G10" s="23">
        <v>123</v>
      </c>
      <c r="H10" s="23">
        <v>20</v>
      </c>
      <c r="I10" s="35">
        <f t="shared" si="1"/>
        <v>0</v>
      </c>
      <c r="J10" s="35">
        <f t="shared" si="2"/>
        <v>318.57</v>
      </c>
      <c r="K10" s="36">
        <f t="shared" si="3"/>
        <v>27000</v>
      </c>
      <c r="L10" s="35">
        <f t="shared" si="4"/>
        <v>27318.57</v>
      </c>
      <c r="M10" s="37"/>
      <c r="O10" s="1">
        <f t="shared" si="5"/>
        <v>180000</v>
      </c>
      <c r="P10" s="38">
        <f t="shared" si="6"/>
        <v>152681.43</v>
      </c>
    </row>
    <row r="11" s="1" customFormat="1" ht="24.75" customHeight="1" spans="1:16">
      <c r="A11" s="19">
        <v>6</v>
      </c>
      <c r="B11" s="19" t="s">
        <v>19</v>
      </c>
      <c r="C11" s="19" t="s">
        <v>25</v>
      </c>
      <c r="D11" s="20">
        <v>3</v>
      </c>
      <c r="E11" s="21">
        <f t="shared" si="0"/>
        <v>53</v>
      </c>
      <c r="F11" s="22"/>
      <c r="G11" s="21">
        <v>53</v>
      </c>
      <c r="H11" s="21">
        <v>6</v>
      </c>
      <c r="I11" s="35">
        <f t="shared" si="1"/>
        <v>0</v>
      </c>
      <c r="J11" s="35">
        <f t="shared" si="2"/>
        <v>137.27</v>
      </c>
      <c r="K11" s="36">
        <f t="shared" si="3"/>
        <v>13500</v>
      </c>
      <c r="L11" s="35">
        <f t="shared" si="4"/>
        <v>13637.27</v>
      </c>
      <c r="M11" s="37"/>
      <c r="O11" s="1">
        <f t="shared" si="5"/>
        <v>90000</v>
      </c>
      <c r="P11" s="38">
        <f t="shared" si="6"/>
        <v>76362.73</v>
      </c>
    </row>
    <row r="12" s="1" customFormat="1" ht="24.75" customHeight="1" spans="1:16">
      <c r="A12" s="19">
        <v>7</v>
      </c>
      <c r="B12" s="19" t="s">
        <v>19</v>
      </c>
      <c r="C12" s="19" t="s">
        <v>26</v>
      </c>
      <c r="D12" s="20">
        <v>3</v>
      </c>
      <c r="E12" s="23">
        <f t="shared" si="0"/>
        <v>178</v>
      </c>
      <c r="F12" s="24"/>
      <c r="G12" s="23">
        <v>178</v>
      </c>
      <c r="H12" s="23">
        <v>22</v>
      </c>
      <c r="I12" s="35">
        <f t="shared" si="1"/>
        <v>0</v>
      </c>
      <c r="J12" s="35">
        <f t="shared" si="2"/>
        <v>461.02</v>
      </c>
      <c r="K12" s="36">
        <f t="shared" si="3"/>
        <v>13500</v>
      </c>
      <c r="L12" s="35">
        <f t="shared" si="4"/>
        <v>13961.02</v>
      </c>
      <c r="M12" s="37"/>
      <c r="O12" s="1">
        <f t="shared" si="5"/>
        <v>90000</v>
      </c>
      <c r="P12" s="38">
        <f t="shared" si="6"/>
        <v>76038.98</v>
      </c>
    </row>
    <row r="13" s="1" customFormat="1" ht="24.75" customHeight="1" spans="1:16">
      <c r="A13" s="19">
        <v>8</v>
      </c>
      <c r="B13" s="19" t="s">
        <v>19</v>
      </c>
      <c r="C13" s="19" t="s">
        <v>27</v>
      </c>
      <c r="D13" s="20">
        <v>6</v>
      </c>
      <c r="E13" s="23">
        <f t="shared" si="0"/>
        <v>235</v>
      </c>
      <c r="F13" s="24"/>
      <c r="G13" s="23">
        <v>235</v>
      </c>
      <c r="H13" s="23">
        <v>26</v>
      </c>
      <c r="I13" s="35">
        <f t="shared" si="1"/>
        <v>0</v>
      </c>
      <c r="J13" s="35">
        <f t="shared" si="2"/>
        <v>608.65</v>
      </c>
      <c r="K13" s="36">
        <f t="shared" si="3"/>
        <v>27000</v>
      </c>
      <c r="L13" s="35">
        <f t="shared" si="4"/>
        <v>27608.65</v>
      </c>
      <c r="M13" s="37"/>
      <c r="O13" s="1">
        <f t="shared" si="5"/>
        <v>180000</v>
      </c>
      <c r="P13" s="38">
        <f t="shared" si="6"/>
        <v>152391.35</v>
      </c>
    </row>
    <row r="14" s="1" customFormat="1" ht="24.75" customHeight="1" spans="1:16">
      <c r="A14" s="19">
        <v>9</v>
      </c>
      <c r="B14" s="19" t="s">
        <v>19</v>
      </c>
      <c r="C14" s="19" t="s">
        <v>28</v>
      </c>
      <c r="D14" s="20">
        <v>4</v>
      </c>
      <c r="E14" s="21">
        <f t="shared" si="0"/>
        <v>162</v>
      </c>
      <c r="F14" s="22"/>
      <c r="G14" s="21">
        <v>162</v>
      </c>
      <c r="H14" s="21">
        <v>20</v>
      </c>
      <c r="I14" s="35">
        <f t="shared" si="1"/>
        <v>0</v>
      </c>
      <c r="J14" s="35">
        <f t="shared" si="2"/>
        <v>419.58</v>
      </c>
      <c r="K14" s="36">
        <f t="shared" si="3"/>
        <v>18000</v>
      </c>
      <c r="L14" s="35">
        <f t="shared" si="4"/>
        <v>18419.58</v>
      </c>
      <c r="M14" s="37"/>
      <c r="O14" s="1">
        <f t="shared" si="5"/>
        <v>120000</v>
      </c>
      <c r="P14" s="38">
        <f t="shared" si="6"/>
        <v>101580.42</v>
      </c>
    </row>
    <row r="15" s="1" customFormat="1" ht="24.75" customHeight="1" spans="1:16">
      <c r="A15" s="19">
        <v>10</v>
      </c>
      <c r="B15" s="19" t="s">
        <v>19</v>
      </c>
      <c r="C15" s="19" t="s">
        <v>29</v>
      </c>
      <c r="D15" s="20">
        <v>1</v>
      </c>
      <c r="E15" s="21">
        <f t="shared" si="0"/>
        <v>40</v>
      </c>
      <c r="F15" s="22"/>
      <c r="G15" s="21">
        <v>40</v>
      </c>
      <c r="H15" s="21">
        <v>2</v>
      </c>
      <c r="I15" s="35">
        <f t="shared" si="1"/>
        <v>0</v>
      </c>
      <c r="J15" s="35">
        <f t="shared" si="2"/>
        <v>103.6</v>
      </c>
      <c r="K15" s="36">
        <f t="shared" si="3"/>
        <v>4500</v>
      </c>
      <c r="L15" s="35">
        <f t="shared" si="4"/>
        <v>4603.6</v>
      </c>
      <c r="M15" s="37"/>
      <c r="O15" s="1">
        <f t="shared" si="5"/>
        <v>30000</v>
      </c>
      <c r="P15" s="38">
        <f t="shared" si="6"/>
        <v>25396.4</v>
      </c>
    </row>
    <row r="16" s="1" customFormat="1" ht="24.75" customHeight="1" spans="1:16">
      <c r="A16" s="19">
        <v>11</v>
      </c>
      <c r="B16" s="19" t="s">
        <v>19</v>
      </c>
      <c r="C16" s="19" t="s">
        <v>30</v>
      </c>
      <c r="D16" s="20">
        <v>2</v>
      </c>
      <c r="E16" s="23">
        <f t="shared" si="0"/>
        <v>67</v>
      </c>
      <c r="F16" s="24"/>
      <c r="G16" s="23">
        <v>67</v>
      </c>
      <c r="H16" s="23">
        <v>11.8</v>
      </c>
      <c r="I16" s="35">
        <f t="shared" si="1"/>
        <v>0</v>
      </c>
      <c r="J16" s="35">
        <f t="shared" si="2"/>
        <v>173.53</v>
      </c>
      <c r="K16" s="36">
        <f t="shared" si="3"/>
        <v>9000</v>
      </c>
      <c r="L16" s="35">
        <f t="shared" si="4"/>
        <v>9173.53</v>
      </c>
      <c r="M16" s="37"/>
      <c r="O16" s="1">
        <f t="shared" si="5"/>
        <v>60000</v>
      </c>
      <c r="P16" s="38">
        <f t="shared" si="6"/>
        <v>50826.47</v>
      </c>
    </row>
    <row r="17" s="1" customFormat="1" ht="24.75" customHeight="1" spans="1:16">
      <c r="A17" s="19">
        <v>12</v>
      </c>
      <c r="B17" s="19" t="s">
        <v>19</v>
      </c>
      <c r="C17" s="19" t="s">
        <v>31</v>
      </c>
      <c r="D17" s="20">
        <v>6</v>
      </c>
      <c r="E17" s="23">
        <f t="shared" si="0"/>
        <v>79</v>
      </c>
      <c r="F17" s="24"/>
      <c r="G17" s="23">
        <v>79</v>
      </c>
      <c r="H17" s="23">
        <v>15</v>
      </c>
      <c r="I17" s="35">
        <f t="shared" si="1"/>
        <v>0</v>
      </c>
      <c r="J17" s="35">
        <f t="shared" si="2"/>
        <v>204.61</v>
      </c>
      <c r="K17" s="36">
        <f t="shared" si="3"/>
        <v>27000</v>
      </c>
      <c r="L17" s="35">
        <f t="shared" si="4"/>
        <v>27204.61</v>
      </c>
      <c r="M17" s="37"/>
      <c r="O17" s="1">
        <f t="shared" si="5"/>
        <v>180000</v>
      </c>
      <c r="P17" s="38">
        <f t="shared" si="6"/>
        <v>152795.39</v>
      </c>
    </row>
    <row r="18" s="1" customFormat="1" ht="24.75" customHeight="1" spans="1:16">
      <c r="A18" s="19">
        <v>13</v>
      </c>
      <c r="B18" s="19" t="s">
        <v>19</v>
      </c>
      <c r="C18" s="19" t="s">
        <v>32</v>
      </c>
      <c r="D18" s="20">
        <v>2</v>
      </c>
      <c r="E18" s="23">
        <f t="shared" si="0"/>
        <v>184</v>
      </c>
      <c r="F18" s="24"/>
      <c r="G18" s="23">
        <v>184</v>
      </c>
      <c r="H18" s="23">
        <v>20</v>
      </c>
      <c r="I18" s="35">
        <f t="shared" si="1"/>
        <v>0</v>
      </c>
      <c r="J18" s="35">
        <f t="shared" si="2"/>
        <v>476.56</v>
      </c>
      <c r="K18" s="36">
        <f t="shared" si="3"/>
        <v>9000</v>
      </c>
      <c r="L18" s="35">
        <f t="shared" si="4"/>
        <v>9476.56</v>
      </c>
      <c r="M18" s="37"/>
      <c r="O18" s="1">
        <f t="shared" si="5"/>
        <v>60000</v>
      </c>
      <c r="P18" s="38">
        <f t="shared" si="6"/>
        <v>50523.44</v>
      </c>
    </row>
    <row r="19" s="1" customFormat="1" ht="24.75" customHeight="1" spans="1:16">
      <c r="A19" s="19">
        <v>14</v>
      </c>
      <c r="B19" s="19" t="s">
        <v>19</v>
      </c>
      <c r="C19" s="19" t="s">
        <v>33</v>
      </c>
      <c r="D19" s="20">
        <v>4</v>
      </c>
      <c r="E19" s="21">
        <f t="shared" si="0"/>
        <v>162</v>
      </c>
      <c r="F19" s="22"/>
      <c r="G19" s="21">
        <v>162</v>
      </c>
      <c r="H19" s="21">
        <v>11</v>
      </c>
      <c r="I19" s="35">
        <f t="shared" si="1"/>
        <v>0</v>
      </c>
      <c r="J19" s="35">
        <f t="shared" si="2"/>
        <v>419.58</v>
      </c>
      <c r="K19" s="36">
        <f t="shared" si="3"/>
        <v>18000</v>
      </c>
      <c r="L19" s="35">
        <f t="shared" si="4"/>
        <v>18419.58</v>
      </c>
      <c r="M19" s="37"/>
      <c r="O19" s="1">
        <f t="shared" si="5"/>
        <v>120000</v>
      </c>
      <c r="P19" s="38">
        <f t="shared" si="6"/>
        <v>101580.42</v>
      </c>
    </row>
    <row r="20" s="1" customFormat="1" ht="24.75" customHeight="1" spans="1:16">
      <c r="A20" s="19">
        <v>15</v>
      </c>
      <c r="B20" s="19" t="s">
        <v>19</v>
      </c>
      <c r="C20" s="19" t="s">
        <v>34</v>
      </c>
      <c r="D20" s="20">
        <v>2</v>
      </c>
      <c r="E20" s="21">
        <f t="shared" si="0"/>
        <v>67</v>
      </c>
      <c r="F20" s="22"/>
      <c r="G20" s="21">
        <v>67</v>
      </c>
      <c r="H20" s="21">
        <v>11</v>
      </c>
      <c r="I20" s="35">
        <f t="shared" si="1"/>
        <v>0</v>
      </c>
      <c r="J20" s="35">
        <f t="shared" si="2"/>
        <v>173.53</v>
      </c>
      <c r="K20" s="36">
        <f t="shared" si="3"/>
        <v>9000</v>
      </c>
      <c r="L20" s="35">
        <f t="shared" si="4"/>
        <v>9173.53</v>
      </c>
      <c r="M20" s="37"/>
      <c r="O20" s="1">
        <f t="shared" si="5"/>
        <v>60000</v>
      </c>
      <c r="P20" s="38">
        <f t="shared" si="6"/>
        <v>50826.47</v>
      </c>
    </row>
    <row r="21" s="1" customFormat="1" ht="24.75" customHeight="1" spans="1:16">
      <c r="A21" s="19">
        <v>16</v>
      </c>
      <c r="B21" s="19" t="s">
        <v>19</v>
      </c>
      <c r="C21" s="19" t="s">
        <v>35</v>
      </c>
      <c r="D21" s="20">
        <v>1</v>
      </c>
      <c r="E21" s="21">
        <f t="shared" si="0"/>
        <v>67</v>
      </c>
      <c r="F21" s="22"/>
      <c r="G21" s="21">
        <v>67</v>
      </c>
      <c r="H21" s="21">
        <v>11</v>
      </c>
      <c r="I21" s="35">
        <f t="shared" si="1"/>
        <v>0</v>
      </c>
      <c r="J21" s="35">
        <f t="shared" si="2"/>
        <v>173.53</v>
      </c>
      <c r="K21" s="36">
        <f t="shared" si="3"/>
        <v>4500</v>
      </c>
      <c r="L21" s="35">
        <f t="shared" si="4"/>
        <v>4673.53</v>
      </c>
      <c r="M21" s="37"/>
      <c r="O21" s="1">
        <f t="shared" si="5"/>
        <v>30000</v>
      </c>
      <c r="P21" s="38">
        <f t="shared" si="6"/>
        <v>25326.47</v>
      </c>
    </row>
    <row r="22" s="1" customFormat="1" ht="24.75" customHeight="1" spans="1:16">
      <c r="A22" s="19">
        <v>17</v>
      </c>
      <c r="B22" s="19" t="s">
        <v>19</v>
      </c>
      <c r="C22" s="19" t="s">
        <v>36</v>
      </c>
      <c r="D22" s="20">
        <v>2</v>
      </c>
      <c r="E22" s="23">
        <f t="shared" si="0"/>
        <v>56</v>
      </c>
      <c r="F22" s="25"/>
      <c r="G22" s="23">
        <v>56</v>
      </c>
      <c r="H22" s="23">
        <v>10.5</v>
      </c>
      <c r="I22" s="35">
        <f t="shared" si="1"/>
        <v>0</v>
      </c>
      <c r="J22" s="35">
        <f t="shared" si="2"/>
        <v>145.04</v>
      </c>
      <c r="K22" s="36">
        <f t="shared" si="3"/>
        <v>9000</v>
      </c>
      <c r="L22" s="35">
        <f t="shared" si="4"/>
        <v>9145.04</v>
      </c>
      <c r="M22" s="37"/>
      <c r="O22" s="1">
        <f t="shared" si="5"/>
        <v>60000</v>
      </c>
      <c r="P22" s="38">
        <f t="shared" si="6"/>
        <v>50854.96</v>
      </c>
    </row>
    <row r="23" s="1" customFormat="1" ht="24.75" customHeight="1" spans="1:16">
      <c r="A23" s="19">
        <v>18</v>
      </c>
      <c r="B23" s="19" t="s">
        <v>19</v>
      </c>
      <c r="C23" s="19" t="s">
        <v>37</v>
      </c>
      <c r="D23" s="20">
        <v>6</v>
      </c>
      <c r="E23" s="23">
        <f t="shared" si="0"/>
        <v>61</v>
      </c>
      <c r="F23" s="24"/>
      <c r="G23" s="23">
        <v>61</v>
      </c>
      <c r="H23" s="23">
        <v>7</v>
      </c>
      <c r="I23" s="35">
        <f t="shared" si="1"/>
        <v>0</v>
      </c>
      <c r="J23" s="35">
        <f t="shared" si="2"/>
        <v>157.99</v>
      </c>
      <c r="K23" s="36">
        <f t="shared" si="3"/>
        <v>27000</v>
      </c>
      <c r="L23" s="35">
        <f t="shared" si="4"/>
        <v>27157.99</v>
      </c>
      <c r="M23" s="37"/>
      <c r="O23" s="1">
        <f t="shared" si="5"/>
        <v>180000</v>
      </c>
      <c r="P23" s="38">
        <f t="shared" si="6"/>
        <v>152842.01</v>
      </c>
    </row>
    <row r="24" s="1" customFormat="1" ht="24.75" customHeight="1" spans="1:16">
      <c r="A24" s="19">
        <v>19</v>
      </c>
      <c r="B24" s="19" t="s">
        <v>19</v>
      </c>
      <c r="C24" s="19" t="s">
        <v>38</v>
      </c>
      <c r="D24" s="20">
        <v>3</v>
      </c>
      <c r="E24" s="21">
        <f t="shared" si="0"/>
        <v>59</v>
      </c>
      <c r="F24" s="22"/>
      <c r="G24" s="21">
        <v>59</v>
      </c>
      <c r="H24" s="21">
        <v>6</v>
      </c>
      <c r="I24" s="35">
        <f t="shared" si="1"/>
        <v>0</v>
      </c>
      <c r="J24" s="35">
        <f t="shared" si="2"/>
        <v>152.81</v>
      </c>
      <c r="K24" s="36">
        <f t="shared" si="3"/>
        <v>13500</v>
      </c>
      <c r="L24" s="35">
        <f t="shared" si="4"/>
        <v>13652.81</v>
      </c>
      <c r="M24" s="37"/>
      <c r="O24" s="1">
        <f t="shared" si="5"/>
        <v>90000</v>
      </c>
      <c r="P24" s="38">
        <f t="shared" si="6"/>
        <v>76347.19</v>
      </c>
    </row>
    <row r="25" s="1" customFormat="1" ht="24.75" customHeight="1" spans="1:16">
      <c r="A25" s="19">
        <v>20</v>
      </c>
      <c r="B25" s="19" t="s">
        <v>19</v>
      </c>
      <c r="C25" s="19" t="s">
        <v>39</v>
      </c>
      <c r="D25" s="20">
        <v>2</v>
      </c>
      <c r="E25" s="21">
        <f t="shared" si="0"/>
        <v>54</v>
      </c>
      <c r="F25" s="22"/>
      <c r="G25" s="21">
        <v>54</v>
      </c>
      <c r="H25" s="21">
        <v>6</v>
      </c>
      <c r="I25" s="35">
        <f t="shared" si="1"/>
        <v>0</v>
      </c>
      <c r="J25" s="35">
        <f t="shared" si="2"/>
        <v>139.86</v>
      </c>
      <c r="K25" s="36">
        <f t="shared" si="3"/>
        <v>9000</v>
      </c>
      <c r="L25" s="35">
        <f t="shared" si="4"/>
        <v>9139.86</v>
      </c>
      <c r="M25" s="37"/>
      <c r="O25" s="1">
        <f t="shared" si="5"/>
        <v>60000</v>
      </c>
      <c r="P25" s="38">
        <f t="shared" si="6"/>
        <v>50860.14</v>
      </c>
    </row>
    <row r="26" s="1" customFormat="1" ht="24.75" customHeight="1" spans="1:16">
      <c r="A26" s="19">
        <v>21</v>
      </c>
      <c r="B26" s="19" t="s">
        <v>19</v>
      </c>
      <c r="C26" s="19" t="s">
        <v>40</v>
      </c>
      <c r="D26" s="20">
        <v>4</v>
      </c>
      <c r="E26" s="23">
        <f t="shared" si="0"/>
        <v>162</v>
      </c>
      <c r="F26" s="24"/>
      <c r="G26" s="23">
        <v>162</v>
      </c>
      <c r="H26" s="23">
        <v>16</v>
      </c>
      <c r="I26" s="35">
        <f t="shared" si="1"/>
        <v>0</v>
      </c>
      <c r="J26" s="35">
        <f t="shared" si="2"/>
        <v>419.58</v>
      </c>
      <c r="K26" s="36">
        <f t="shared" si="3"/>
        <v>18000</v>
      </c>
      <c r="L26" s="35">
        <f t="shared" si="4"/>
        <v>18419.58</v>
      </c>
      <c r="M26" s="37"/>
      <c r="O26" s="1">
        <f t="shared" si="5"/>
        <v>120000</v>
      </c>
      <c r="P26" s="38">
        <f t="shared" si="6"/>
        <v>101580.42</v>
      </c>
    </row>
    <row r="27" s="1" customFormat="1" ht="24.75" customHeight="1" spans="1:16">
      <c r="A27" s="19">
        <v>22</v>
      </c>
      <c r="B27" s="19" t="s">
        <v>19</v>
      </c>
      <c r="C27" s="19" t="s">
        <v>41</v>
      </c>
      <c r="D27" s="20">
        <v>6</v>
      </c>
      <c r="E27" s="23">
        <f t="shared" si="0"/>
        <v>91</v>
      </c>
      <c r="F27" s="24"/>
      <c r="G27" s="23">
        <v>91</v>
      </c>
      <c r="H27" s="23">
        <v>14</v>
      </c>
      <c r="I27" s="35">
        <f t="shared" si="1"/>
        <v>0</v>
      </c>
      <c r="J27" s="35">
        <f t="shared" si="2"/>
        <v>235.69</v>
      </c>
      <c r="K27" s="36">
        <f t="shared" si="3"/>
        <v>27000</v>
      </c>
      <c r="L27" s="35">
        <f t="shared" si="4"/>
        <v>27235.69</v>
      </c>
      <c r="M27" s="37"/>
      <c r="O27" s="1">
        <f t="shared" si="5"/>
        <v>180000</v>
      </c>
      <c r="P27" s="38">
        <f t="shared" si="6"/>
        <v>152764.31</v>
      </c>
    </row>
    <row r="28" s="1" customFormat="1" ht="24.75" customHeight="1" spans="1:16">
      <c r="A28" s="19">
        <v>23</v>
      </c>
      <c r="B28" s="19" t="s">
        <v>19</v>
      </c>
      <c r="C28" s="19" t="s">
        <v>42</v>
      </c>
      <c r="D28" s="20">
        <v>3</v>
      </c>
      <c r="E28" s="21">
        <f t="shared" si="0"/>
        <v>40</v>
      </c>
      <c r="F28" s="22"/>
      <c r="G28" s="21">
        <v>40</v>
      </c>
      <c r="H28" s="21">
        <v>12</v>
      </c>
      <c r="I28" s="35">
        <f t="shared" si="1"/>
        <v>0</v>
      </c>
      <c r="J28" s="35">
        <f t="shared" si="2"/>
        <v>103.6</v>
      </c>
      <c r="K28" s="36">
        <f t="shared" si="3"/>
        <v>13500</v>
      </c>
      <c r="L28" s="35">
        <f t="shared" si="4"/>
        <v>13603.6</v>
      </c>
      <c r="M28" s="37"/>
      <c r="O28" s="1">
        <f t="shared" si="5"/>
        <v>90000</v>
      </c>
      <c r="P28" s="38">
        <f t="shared" si="6"/>
        <v>76396.4</v>
      </c>
    </row>
    <row r="29" s="1" customFormat="1" ht="24.75" customHeight="1" spans="1:16">
      <c r="A29" s="19">
        <v>24</v>
      </c>
      <c r="B29" s="19" t="s">
        <v>19</v>
      </c>
      <c r="C29" s="19" t="s">
        <v>43</v>
      </c>
      <c r="D29" s="20">
        <v>2</v>
      </c>
      <c r="E29" s="21">
        <f t="shared" si="0"/>
        <v>206</v>
      </c>
      <c r="F29" s="22"/>
      <c r="G29" s="21">
        <v>206</v>
      </c>
      <c r="H29" s="21">
        <v>26</v>
      </c>
      <c r="I29" s="35">
        <f t="shared" si="1"/>
        <v>0</v>
      </c>
      <c r="J29" s="35">
        <f t="shared" si="2"/>
        <v>533.54</v>
      </c>
      <c r="K29" s="36">
        <f t="shared" si="3"/>
        <v>9000</v>
      </c>
      <c r="L29" s="35">
        <f t="shared" si="4"/>
        <v>9533.54</v>
      </c>
      <c r="M29" s="37"/>
      <c r="O29" s="1">
        <f t="shared" si="5"/>
        <v>60000</v>
      </c>
      <c r="P29" s="38">
        <f t="shared" si="6"/>
        <v>50466.46</v>
      </c>
    </row>
    <row r="30" s="1" customFormat="1" ht="24.75" customHeight="1" spans="1:16">
      <c r="A30" s="19">
        <v>25</v>
      </c>
      <c r="B30" s="19" t="s">
        <v>19</v>
      </c>
      <c r="C30" s="19" t="s">
        <v>44</v>
      </c>
      <c r="D30" s="20">
        <v>1</v>
      </c>
      <c r="E30" s="23">
        <f t="shared" si="0"/>
        <v>95</v>
      </c>
      <c r="F30" s="24"/>
      <c r="G30" s="23">
        <v>95</v>
      </c>
      <c r="H30" s="23">
        <v>10</v>
      </c>
      <c r="I30" s="35">
        <f t="shared" si="1"/>
        <v>0</v>
      </c>
      <c r="J30" s="35">
        <f t="shared" si="2"/>
        <v>246.05</v>
      </c>
      <c r="K30" s="36">
        <f t="shared" si="3"/>
        <v>4500</v>
      </c>
      <c r="L30" s="35">
        <f t="shared" si="4"/>
        <v>4746.05</v>
      </c>
      <c r="M30" s="37"/>
      <c r="O30" s="1">
        <f t="shared" si="5"/>
        <v>30000</v>
      </c>
      <c r="P30" s="38">
        <f t="shared" si="6"/>
        <v>25253.95</v>
      </c>
    </row>
    <row r="31" s="1" customFormat="1" ht="24.75" customHeight="1" spans="1:16">
      <c r="A31" s="19">
        <v>26</v>
      </c>
      <c r="B31" s="19" t="s">
        <v>19</v>
      </c>
      <c r="C31" s="19" t="s">
        <v>45</v>
      </c>
      <c r="D31" s="20">
        <v>2</v>
      </c>
      <c r="E31" s="23">
        <f t="shared" si="0"/>
        <v>45</v>
      </c>
      <c r="F31" s="24"/>
      <c r="G31" s="23">
        <v>45</v>
      </c>
      <c r="H31" s="23">
        <v>5.5</v>
      </c>
      <c r="I31" s="35">
        <f t="shared" si="1"/>
        <v>0</v>
      </c>
      <c r="J31" s="35">
        <f t="shared" si="2"/>
        <v>116.55</v>
      </c>
      <c r="K31" s="36">
        <f t="shared" si="3"/>
        <v>9000</v>
      </c>
      <c r="L31" s="35">
        <f t="shared" si="4"/>
        <v>9116.55</v>
      </c>
      <c r="M31" s="37"/>
      <c r="O31" s="1">
        <f t="shared" si="5"/>
        <v>60000</v>
      </c>
      <c r="P31" s="38">
        <f t="shared" si="6"/>
        <v>50883.45</v>
      </c>
    </row>
    <row r="32" s="1" customFormat="1" ht="24.75" customHeight="1" spans="1:16">
      <c r="A32" s="19">
        <v>27</v>
      </c>
      <c r="B32" s="19" t="s">
        <v>19</v>
      </c>
      <c r="C32" s="19" t="s">
        <v>46</v>
      </c>
      <c r="D32" s="20">
        <v>1</v>
      </c>
      <c r="E32" s="21">
        <f t="shared" si="0"/>
        <v>53</v>
      </c>
      <c r="F32" s="22"/>
      <c r="G32" s="21">
        <v>53</v>
      </c>
      <c r="H32" s="21">
        <v>4.7</v>
      </c>
      <c r="I32" s="35">
        <f t="shared" si="1"/>
        <v>0</v>
      </c>
      <c r="J32" s="35">
        <f t="shared" si="2"/>
        <v>137.27</v>
      </c>
      <c r="K32" s="36">
        <f t="shared" si="3"/>
        <v>4500</v>
      </c>
      <c r="L32" s="35">
        <f t="shared" si="4"/>
        <v>4637.27</v>
      </c>
      <c r="M32" s="37"/>
      <c r="O32" s="1">
        <f t="shared" si="5"/>
        <v>30000</v>
      </c>
      <c r="P32" s="38">
        <f t="shared" si="6"/>
        <v>25362.73</v>
      </c>
    </row>
    <row r="33" s="1" customFormat="1" ht="24.75" customHeight="1" spans="1:16">
      <c r="A33" s="19">
        <v>28</v>
      </c>
      <c r="B33" s="19" t="s">
        <v>19</v>
      </c>
      <c r="C33" s="19" t="s">
        <v>47</v>
      </c>
      <c r="D33" s="20">
        <v>2</v>
      </c>
      <c r="E33" s="21">
        <f t="shared" si="0"/>
        <v>89</v>
      </c>
      <c r="F33" s="22"/>
      <c r="G33" s="21">
        <v>89</v>
      </c>
      <c r="H33" s="21">
        <v>15</v>
      </c>
      <c r="I33" s="35">
        <f t="shared" si="1"/>
        <v>0</v>
      </c>
      <c r="J33" s="35">
        <f t="shared" si="2"/>
        <v>230.51</v>
      </c>
      <c r="K33" s="36">
        <f t="shared" si="3"/>
        <v>9000</v>
      </c>
      <c r="L33" s="35">
        <f t="shared" si="4"/>
        <v>9230.51</v>
      </c>
      <c r="M33" s="37"/>
      <c r="O33" s="1">
        <f t="shared" si="5"/>
        <v>60000</v>
      </c>
      <c r="P33" s="38">
        <f t="shared" si="6"/>
        <v>50769.49</v>
      </c>
    </row>
    <row r="34" s="1" customFormat="1" ht="24.75" customHeight="1" spans="1:16">
      <c r="A34" s="19">
        <v>29</v>
      </c>
      <c r="B34" s="19" t="s">
        <v>19</v>
      </c>
      <c r="C34" s="26" t="s">
        <v>48</v>
      </c>
      <c r="D34" s="20">
        <v>1</v>
      </c>
      <c r="E34" s="21">
        <f t="shared" si="0"/>
        <v>95</v>
      </c>
      <c r="F34" s="22"/>
      <c r="G34" s="21">
        <v>95</v>
      </c>
      <c r="H34" s="21">
        <v>15</v>
      </c>
      <c r="I34" s="35">
        <f t="shared" si="1"/>
        <v>0</v>
      </c>
      <c r="J34" s="35">
        <f t="shared" si="2"/>
        <v>246.05</v>
      </c>
      <c r="K34" s="36">
        <f t="shared" si="3"/>
        <v>4500</v>
      </c>
      <c r="L34" s="35">
        <f t="shared" si="4"/>
        <v>4746.05</v>
      </c>
      <c r="M34" s="37"/>
      <c r="O34" s="1">
        <f t="shared" si="5"/>
        <v>30000</v>
      </c>
      <c r="P34" s="38">
        <f t="shared" si="6"/>
        <v>25253.95</v>
      </c>
    </row>
    <row r="35" s="1" customFormat="1" ht="24.75" customHeight="1" spans="1:16">
      <c r="A35" s="19">
        <v>30</v>
      </c>
      <c r="B35" s="19" t="s">
        <v>19</v>
      </c>
      <c r="C35" s="19" t="s">
        <v>49</v>
      </c>
      <c r="D35" s="20">
        <v>4</v>
      </c>
      <c r="E35" s="21">
        <f t="shared" si="0"/>
        <v>79</v>
      </c>
      <c r="F35" s="22"/>
      <c r="G35" s="21">
        <v>79</v>
      </c>
      <c r="H35" s="21">
        <v>7</v>
      </c>
      <c r="I35" s="35">
        <f t="shared" si="1"/>
        <v>0</v>
      </c>
      <c r="J35" s="35">
        <f t="shared" si="2"/>
        <v>204.61</v>
      </c>
      <c r="K35" s="36">
        <f t="shared" si="3"/>
        <v>18000</v>
      </c>
      <c r="L35" s="35">
        <f t="shared" si="4"/>
        <v>18204.61</v>
      </c>
      <c r="M35" s="37"/>
      <c r="O35" s="1">
        <f t="shared" si="5"/>
        <v>120000</v>
      </c>
      <c r="P35" s="38">
        <f t="shared" si="6"/>
        <v>101795.39</v>
      </c>
    </row>
    <row r="36" s="1" customFormat="1" ht="24.75" customHeight="1" spans="1:16">
      <c r="A36" s="19">
        <v>31</v>
      </c>
      <c r="B36" s="19" t="s">
        <v>19</v>
      </c>
      <c r="C36" s="19" t="s">
        <v>50</v>
      </c>
      <c r="D36" s="20">
        <v>4</v>
      </c>
      <c r="E36" s="21">
        <f t="shared" si="0"/>
        <v>116</v>
      </c>
      <c r="F36" s="22"/>
      <c r="G36" s="21">
        <v>116</v>
      </c>
      <c r="H36" s="21">
        <v>10</v>
      </c>
      <c r="I36" s="35">
        <f t="shared" si="1"/>
        <v>0</v>
      </c>
      <c r="J36" s="35">
        <f t="shared" si="2"/>
        <v>300.44</v>
      </c>
      <c r="K36" s="36">
        <f t="shared" si="3"/>
        <v>18000</v>
      </c>
      <c r="L36" s="35">
        <f t="shared" si="4"/>
        <v>18300.44</v>
      </c>
      <c r="M36" s="37"/>
      <c r="O36" s="1">
        <f t="shared" si="5"/>
        <v>120000</v>
      </c>
      <c r="P36" s="38">
        <f t="shared" si="6"/>
        <v>101699.56</v>
      </c>
    </row>
    <row r="37" s="1" customFormat="1" ht="24.75" customHeight="1" spans="1:16">
      <c r="A37" s="19">
        <v>32</v>
      </c>
      <c r="B37" s="19" t="s">
        <v>19</v>
      </c>
      <c r="C37" s="19" t="s">
        <v>51</v>
      </c>
      <c r="D37" s="20">
        <v>4</v>
      </c>
      <c r="E37" s="21">
        <f t="shared" si="0"/>
        <v>67</v>
      </c>
      <c r="F37" s="22"/>
      <c r="G37" s="21">
        <v>67</v>
      </c>
      <c r="H37" s="21">
        <v>7</v>
      </c>
      <c r="I37" s="35">
        <f t="shared" si="1"/>
        <v>0</v>
      </c>
      <c r="J37" s="35">
        <f t="shared" si="2"/>
        <v>173.53</v>
      </c>
      <c r="K37" s="36">
        <f t="shared" si="3"/>
        <v>18000</v>
      </c>
      <c r="L37" s="35">
        <f t="shared" si="4"/>
        <v>18173.53</v>
      </c>
      <c r="M37" s="37"/>
      <c r="O37" s="1">
        <f t="shared" si="5"/>
        <v>120000</v>
      </c>
      <c r="P37" s="38">
        <f t="shared" si="6"/>
        <v>101826.47</v>
      </c>
    </row>
    <row r="38" s="1" customFormat="1" ht="24.75" customHeight="1" spans="1:16">
      <c r="A38" s="19">
        <v>33</v>
      </c>
      <c r="B38" s="19" t="s">
        <v>19</v>
      </c>
      <c r="C38" s="19" t="s">
        <v>52</v>
      </c>
      <c r="D38" s="20">
        <v>4</v>
      </c>
      <c r="E38" s="23">
        <f t="shared" si="0"/>
        <v>190</v>
      </c>
      <c r="F38" s="24"/>
      <c r="G38" s="23">
        <v>190</v>
      </c>
      <c r="H38" s="23">
        <v>23</v>
      </c>
      <c r="I38" s="35">
        <f t="shared" si="1"/>
        <v>0</v>
      </c>
      <c r="J38" s="35">
        <f t="shared" si="2"/>
        <v>492.1</v>
      </c>
      <c r="K38" s="36">
        <f t="shared" si="3"/>
        <v>18000</v>
      </c>
      <c r="L38" s="35">
        <f t="shared" si="4"/>
        <v>18492.1</v>
      </c>
      <c r="M38" s="37"/>
      <c r="O38" s="1">
        <f t="shared" si="5"/>
        <v>120000</v>
      </c>
      <c r="P38" s="38">
        <f t="shared" si="6"/>
        <v>101507.9</v>
      </c>
    </row>
    <row r="39" s="1" customFormat="1" ht="24.75" customHeight="1" spans="1:16">
      <c r="A39" s="19">
        <v>34</v>
      </c>
      <c r="B39" s="19" t="s">
        <v>19</v>
      </c>
      <c r="C39" s="19" t="s">
        <v>53</v>
      </c>
      <c r="D39" s="20">
        <v>4</v>
      </c>
      <c r="E39" s="21">
        <f t="shared" si="0"/>
        <v>67</v>
      </c>
      <c r="F39" s="22"/>
      <c r="G39" s="21">
        <v>67</v>
      </c>
      <c r="H39" s="21">
        <v>9</v>
      </c>
      <c r="I39" s="35">
        <f t="shared" si="1"/>
        <v>0</v>
      </c>
      <c r="J39" s="35">
        <f t="shared" si="2"/>
        <v>173.53</v>
      </c>
      <c r="K39" s="36">
        <f t="shared" si="3"/>
        <v>18000</v>
      </c>
      <c r="L39" s="35">
        <f t="shared" si="4"/>
        <v>18173.53</v>
      </c>
      <c r="M39" s="37"/>
      <c r="O39" s="1">
        <f t="shared" si="5"/>
        <v>120000</v>
      </c>
      <c r="P39" s="38">
        <f t="shared" si="6"/>
        <v>101826.47</v>
      </c>
    </row>
    <row r="40" s="1" customFormat="1" ht="24.75" customHeight="1" spans="1:16">
      <c r="A40" s="19">
        <v>35</v>
      </c>
      <c r="B40" s="19" t="s">
        <v>19</v>
      </c>
      <c r="C40" s="19" t="s">
        <v>54</v>
      </c>
      <c r="D40" s="20">
        <v>8</v>
      </c>
      <c r="E40" s="23">
        <f t="shared" si="0"/>
        <v>174</v>
      </c>
      <c r="F40" s="24"/>
      <c r="G40" s="23">
        <v>174</v>
      </c>
      <c r="H40" s="23">
        <v>15</v>
      </c>
      <c r="I40" s="35">
        <f t="shared" si="1"/>
        <v>0</v>
      </c>
      <c r="J40" s="35">
        <f t="shared" si="2"/>
        <v>450.66</v>
      </c>
      <c r="K40" s="36">
        <f t="shared" si="3"/>
        <v>36000</v>
      </c>
      <c r="L40" s="35">
        <f t="shared" si="4"/>
        <v>36450.66</v>
      </c>
      <c r="M40" s="37"/>
      <c r="O40" s="1">
        <f t="shared" si="5"/>
        <v>240000</v>
      </c>
      <c r="P40" s="38">
        <f t="shared" si="6"/>
        <v>203549.34</v>
      </c>
    </row>
    <row r="41" s="1" customFormat="1" ht="24.75" customHeight="1" spans="1:16">
      <c r="A41" s="19">
        <v>36</v>
      </c>
      <c r="B41" s="19" t="s">
        <v>19</v>
      </c>
      <c r="C41" s="19" t="s">
        <v>55</v>
      </c>
      <c r="D41" s="20">
        <v>1</v>
      </c>
      <c r="E41" s="21">
        <f t="shared" si="0"/>
        <v>50</v>
      </c>
      <c r="F41" s="22"/>
      <c r="G41" s="21">
        <v>50</v>
      </c>
      <c r="H41" s="21">
        <v>0</v>
      </c>
      <c r="I41" s="35">
        <f t="shared" si="1"/>
        <v>0</v>
      </c>
      <c r="J41" s="35">
        <f t="shared" si="2"/>
        <v>129.5</v>
      </c>
      <c r="K41" s="36">
        <f t="shared" si="3"/>
        <v>4500</v>
      </c>
      <c r="L41" s="35">
        <f t="shared" si="4"/>
        <v>4629.5</v>
      </c>
      <c r="M41" s="37"/>
      <c r="O41" s="1">
        <f t="shared" si="5"/>
        <v>30000</v>
      </c>
      <c r="P41" s="38">
        <f t="shared" si="6"/>
        <v>25370.5</v>
      </c>
    </row>
    <row r="42" s="1" customFormat="1" ht="24.75" customHeight="1" spans="1:16">
      <c r="A42" s="19">
        <v>37</v>
      </c>
      <c r="B42" s="19" t="s">
        <v>19</v>
      </c>
      <c r="C42" s="19" t="s">
        <v>56</v>
      </c>
      <c r="D42" s="20">
        <v>3</v>
      </c>
      <c r="E42" s="21">
        <f t="shared" si="0"/>
        <v>40</v>
      </c>
      <c r="F42" s="22"/>
      <c r="G42" s="21">
        <v>40</v>
      </c>
      <c r="H42" s="21">
        <v>7</v>
      </c>
      <c r="I42" s="35">
        <f t="shared" si="1"/>
        <v>0</v>
      </c>
      <c r="J42" s="35">
        <f t="shared" si="2"/>
        <v>103.6</v>
      </c>
      <c r="K42" s="36">
        <f t="shared" si="3"/>
        <v>13500</v>
      </c>
      <c r="L42" s="35">
        <f t="shared" si="4"/>
        <v>13603.6</v>
      </c>
      <c r="M42" s="37"/>
      <c r="O42" s="1">
        <f t="shared" si="5"/>
        <v>90000</v>
      </c>
      <c r="P42" s="38">
        <f t="shared" si="6"/>
        <v>76396.4</v>
      </c>
    </row>
    <row r="43" s="1" customFormat="1" ht="24.75" customHeight="1" spans="1:16">
      <c r="A43" s="19">
        <v>38</v>
      </c>
      <c r="B43" s="19" t="s">
        <v>19</v>
      </c>
      <c r="C43" s="19" t="s">
        <v>57</v>
      </c>
      <c r="D43" s="20">
        <v>2</v>
      </c>
      <c r="E43" s="21">
        <f t="shared" si="0"/>
        <v>100</v>
      </c>
      <c r="F43" s="22"/>
      <c r="G43" s="21">
        <v>100</v>
      </c>
      <c r="H43" s="21">
        <v>10</v>
      </c>
      <c r="I43" s="35">
        <f t="shared" si="1"/>
        <v>0</v>
      </c>
      <c r="J43" s="35">
        <f t="shared" si="2"/>
        <v>259</v>
      </c>
      <c r="K43" s="36">
        <f t="shared" si="3"/>
        <v>9000</v>
      </c>
      <c r="L43" s="35">
        <f t="shared" si="4"/>
        <v>9259</v>
      </c>
      <c r="M43" s="37"/>
      <c r="O43" s="1">
        <f t="shared" si="5"/>
        <v>60000</v>
      </c>
      <c r="P43" s="38">
        <f t="shared" si="6"/>
        <v>50741</v>
      </c>
    </row>
    <row r="44" s="1" customFormat="1" ht="24.75" customHeight="1" spans="1:16">
      <c r="A44" s="19">
        <v>39</v>
      </c>
      <c r="B44" s="19" t="s">
        <v>19</v>
      </c>
      <c r="C44" s="19" t="s">
        <v>58</v>
      </c>
      <c r="D44" s="20">
        <v>3</v>
      </c>
      <c r="E44" s="23">
        <f t="shared" si="0"/>
        <v>100</v>
      </c>
      <c r="F44" s="24"/>
      <c r="G44" s="23">
        <v>100</v>
      </c>
      <c r="H44" s="23">
        <v>17</v>
      </c>
      <c r="I44" s="35">
        <f t="shared" si="1"/>
        <v>0</v>
      </c>
      <c r="J44" s="35">
        <f t="shared" si="2"/>
        <v>259</v>
      </c>
      <c r="K44" s="36">
        <f t="shared" si="3"/>
        <v>13500</v>
      </c>
      <c r="L44" s="35">
        <f t="shared" si="4"/>
        <v>13759</v>
      </c>
      <c r="M44" s="37"/>
      <c r="O44" s="1">
        <f t="shared" si="5"/>
        <v>90000</v>
      </c>
      <c r="P44" s="38">
        <f t="shared" si="6"/>
        <v>76241</v>
      </c>
    </row>
    <row r="45" s="1" customFormat="1" ht="89.25" customHeight="1" spans="1:13">
      <c r="A45" s="19">
        <v>40</v>
      </c>
      <c r="B45" s="19" t="s">
        <v>19</v>
      </c>
      <c r="C45" s="27" t="s">
        <v>59</v>
      </c>
      <c r="D45" s="20"/>
      <c r="E45" s="28">
        <v>1625</v>
      </c>
      <c r="F45" s="23"/>
      <c r="G45" s="23">
        <v>1625</v>
      </c>
      <c r="H45" s="23"/>
      <c r="I45" s="35">
        <f t="shared" si="1"/>
        <v>0</v>
      </c>
      <c r="J45" s="35">
        <f t="shared" si="2"/>
        <v>4208.75</v>
      </c>
      <c r="K45" s="36">
        <f t="shared" si="3"/>
        <v>0</v>
      </c>
      <c r="L45" s="35">
        <f t="shared" si="4"/>
        <v>4208.75</v>
      </c>
      <c r="M45" s="39" t="s">
        <v>60</v>
      </c>
    </row>
    <row r="46" s="1" customFormat="1" ht="23.25" customHeight="1" spans="1:13">
      <c r="A46" s="19"/>
      <c r="B46" s="19"/>
      <c r="C46" s="19"/>
      <c r="D46" s="29">
        <f t="shared" ref="D46:L46" si="7">SUM(D6:D45)</f>
        <v>126</v>
      </c>
      <c r="E46" s="29">
        <f t="shared" si="7"/>
        <v>5629</v>
      </c>
      <c r="F46" s="29">
        <f t="shared" si="7"/>
        <v>0</v>
      </c>
      <c r="G46" s="29">
        <f t="shared" si="7"/>
        <v>5629</v>
      </c>
      <c r="H46" s="29">
        <f t="shared" si="7"/>
        <v>490.2975</v>
      </c>
      <c r="I46" s="19">
        <f t="shared" si="7"/>
        <v>0</v>
      </c>
      <c r="J46" s="19">
        <f t="shared" si="7"/>
        <v>14579.11</v>
      </c>
      <c r="K46" s="19">
        <f t="shared" si="7"/>
        <v>567000</v>
      </c>
      <c r="L46" s="19">
        <f t="shared" si="7"/>
        <v>581579.11</v>
      </c>
      <c r="M46" s="29"/>
    </row>
  </sheetData>
  <mergeCells count="21">
    <mergeCell ref="A1:M1"/>
    <mergeCell ref="A2:C2"/>
    <mergeCell ref="E2:I2"/>
    <mergeCell ref="K2:M2"/>
    <mergeCell ref="E3:G3"/>
    <mergeCell ref="I3:L3"/>
    <mergeCell ref="A3:A5"/>
    <mergeCell ref="B3:B5"/>
    <mergeCell ref="C3:C5"/>
    <mergeCell ref="D3:D5"/>
    <mergeCell ref="E4:E5"/>
    <mergeCell ref="F4:F5"/>
    <mergeCell ref="G4:G5"/>
    <mergeCell ref="H3:H5"/>
    <mergeCell ref="I4:I5"/>
    <mergeCell ref="J4:J5"/>
    <mergeCell ref="K4:K5"/>
    <mergeCell ref="L4:L5"/>
    <mergeCell ref="M3:M5"/>
    <mergeCell ref="O3:O5"/>
    <mergeCell ref="P3:P5"/>
  </mergeCells>
  <pageMargins left="0.551181102362205" right="0.15748031496063" top="0.393700787401575" bottom="0.78740157480315" header="0.118110236220472" footer="0.118110236220472"/>
  <pageSetup paperSize="9" scale="75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荷草村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肃南县政务服务中心</dc:creator>
  <cp:lastModifiedBy>你猜</cp:lastModifiedBy>
  <dcterms:created xsi:type="dcterms:W3CDTF">2023-11-10T07:57:00Z</dcterms:created>
  <dcterms:modified xsi:type="dcterms:W3CDTF">2023-11-10T09:14:20Z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04491687891A4B0CA3CF750EDA8241CB_11</vt:lpwstr>
  </property>
  <property fmtid="{D5CDD505-2E9C-101B-9397-08002B2CF9AE}" pid="3" name="KSOProductBuildVer">
    <vt:lpwstr>2052-12.1.0.15712</vt:lpwstr>
  </property>
</Properties>
</file>