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firstSheet="19" activeTab="24"/>
  </bookViews>
  <sheets>
    <sheet name="封面" sheetId="1" r:id="rId1"/>
    <sheet name="目录" sheetId="2" r:id="rId2"/>
    <sheet name="部门预算财政拨款和部门管理转移支付收支总表" sheetId="3" r:id="rId3"/>
    <sheet name="部门预算财政拨款收支总表" sheetId="4" r:id="rId4"/>
    <sheet name="部门非税收入征收计划表" sheetId="5" r:id="rId5"/>
    <sheet name="非税收入征收计划表" sheetId="6" r:id="rId6"/>
    <sheet name="一般公共预算财政拨款支出表" sheetId="7" r:id="rId7"/>
    <sheet name="部门预算支出分类汇总表" sheetId="8" r:id="rId8"/>
    <sheet name="一般公共预算基本支出表" sheetId="9" r:id="rId9"/>
    <sheet name="一般公共预算项目支出表" sheetId="10" r:id="rId10"/>
    <sheet name="一般公共预算“三公”经费、会议费、培训费安排汇总表" sheetId="11" r:id="rId11"/>
    <sheet name="单位人员基本情况表" sheetId="12" r:id="rId12"/>
    <sheet name="省属院校学生人员情况表" sheetId="13" r:id="rId13"/>
    <sheet name="政府性基金支出预算表" sheetId="14" r:id="rId14"/>
    <sheet name="政府性基金预算基本支出表" sheetId="15" r:id="rId15"/>
    <sheet name="政府性基金预算项目支出表" sheetId="16" r:id="rId16"/>
    <sheet name="国有资本经营收支预算总表" sheetId="17" r:id="rId17"/>
    <sheet name="国有资本经营预算基本支出表" sheetId="18" r:id="rId18"/>
    <sheet name="国有资本经营预算项目支出表" sheetId="19" r:id="rId19"/>
    <sheet name="财务收支预算总表" sheetId="20" r:id="rId20"/>
    <sheet name="部门财务收入预算表" sheetId="21" r:id="rId21"/>
    <sheet name="部门财务支出预算表" sheetId="22" r:id="rId22"/>
    <sheet name="部门财务支出分类汇总表" sheetId="23" r:id="rId23"/>
    <sheet name="部门管理转移支付表" sheetId="24" r:id="rId24"/>
    <sheet name="政府采购预算表" sheetId="25" r:id="rId25"/>
  </sheets>
  <calcPr calcId="125725"/>
</workbook>
</file>

<file path=xl/calcChain.xml><?xml version="1.0" encoding="utf-8"?>
<calcChain xmlns="http://schemas.openxmlformats.org/spreadsheetml/2006/main">
  <c r="H17" i="25"/>
  <c r="H16"/>
  <c r="H15"/>
  <c r="H14"/>
  <c r="H13"/>
  <c r="H11"/>
  <c r="H10"/>
  <c r="H9"/>
  <c r="L6"/>
  <c r="J6"/>
  <c r="H24" i="21"/>
  <c r="G24"/>
  <c r="F24"/>
  <c r="E24"/>
  <c r="H23"/>
  <c r="G23"/>
  <c r="F23"/>
  <c r="E23"/>
  <c r="H22"/>
  <c r="G22"/>
  <c r="F22"/>
  <c r="E22"/>
  <c r="H21"/>
  <c r="G21"/>
  <c r="F21"/>
  <c r="E21"/>
  <c r="H20"/>
  <c r="G20"/>
  <c r="F20"/>
  <c r="E20"/>
  <c r="H19"/>
  <c r="G19"/>
  <c r="F19"/>
  <c r="E19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E52" i="20"/>
  <c r="C52"/>
  <c r="E38"/>
  <c r="C38"/>
  <c r="E26"/>
  <c r="E16"/>
  <c r="E14"/>
  <c r="E7"/>
  <c r="C7"/>
  <c r="G10" i="11"/>
  <c r="C10"/>
  <c r="G9"/>
  <c r="C9"/>
  <c r="G8"/>
  <c r="C8"/>
  <c r="J36" i="9"/>
  <c r="I36"/>
  <c r="G36"/>
  <c r="F36"/>
  <c r="J35"/>
  <c r="I35"/>
  <c r="G35"/>
  <c r="F35"/>
  <c r="J11"/>
  <c r="I11"/>
  <c r="G11"/>
  <c r="F11"/>
  <c r="J10"/>
  <c r="I10"/>
  <c r="G10"/>
  <c r="F10"/>
  <c r="K9"/>
  <c r="J9"/>
  <c r="I9"/>
  <c r="H9"/>
  <c r="G9"/>
  <c r="F9"/>
  <c r="K8"/>
  <c r="J8"/>
  <c r="I8"/>
  <c r="H8"/>
  <c r="G8"/>
  <c r="F8"/>
  <c r="E34" i="8"/>
  <c r="D34"/>
  <c r="E33"/>
  <c r="D33"/>
  <c r="E32"/>
  <c r="D32"/>
  <c r="E31"/>
  <c r="D31"/>
  <c r="E30"/>
  <c r="D30"/>
  <c r="E29"/>
  <c r="D29"/>
  <c r="E28"/>
  <c r="D28"/>
  <c r="E27"/>
  <c r="D27"/>
  <c r="E17"/>
  <c r="D17"/>
  <c r="E16"/>
  <c r="D16"/>
  <c r="E14"/>
  <c r="D14"/>
  <c r="E13"/>
  <c r="D13"/>
  <c r="E12"/>
  <c r="D12"/>
  <c r="E11"/>
  <c r="D11"/>
  <c r="E10"/>
  <c r="D10"/>
  <c r="E8"/>
  <c r="D8"/>
</calcChain>
</file>

<file path=xl/sharedStrings.xml><?xml version="1.0" encoding="utf-8"?>
<sst xmlns="http://schemas.openxmlformats.org/spreadsheetml/2006/main" count="1199" uniqueCount="427">
  <si>
    <t xml:space="preserve">
</t>
  </si>
  <si>
    <t>单位代码：</t>
  </si>
  <si>
    <t>单位名称：</t>
  </si>
  <si>
    <t>肃南裕固族自治县财政局大河财政所</t>
  </si>
  <si>
    <t>2023年部门预算批复表</t>
  </si>
  <si>
    <t xml:space="preserve">     </t>
  </si>
  <si>
    <t>编制日期：</t>
  </si>
  <si>
    <t>部门领导：</t>
  </si>
  <si>
    <t>白丽萍</t>
  </si>
  <si>
    <t xml:space="preserve"> </t>
  </si>
  <si>
    <t>财务负责人：</t>
  </si>
  <si>
    <t>制表人：</t>
  </si>
  <si>
    <t>马斯琪</t>
  </si>
  <si>
    <t xml:space="preserve">      </t>
  </si>
  <si>
    <t>目  录</t>
  </si>
  <si>
    <t>表  名</t>
  </si>
  <si>
    <t xml:space="preserve">备  注
</t>
  </si>
  <si>
    <t>（1）部门收支预算总表</t>
  </si>
  <si>
    <t xml:space="preserve">★财政拨款、转移支付
</t>
  </si>
  <si>
    <t xml:space="preserve"> （1-1）部门预算财政拨款收支总表</t>
  </si>
  <si>
    <t xml:space="preserve">★财政拨款
</t>
  </si>
  <si>
    <t>（2）部门非税收入征收计划表</t>
  </si>
  <si>
    <t xml:space="preserve">按单位和功能分类
</t>
  </si>
  <si>
    <t xml:space="preserve">  （2-1）非税收入征收计划表</t>
  </si>
  <si>
    <t xml:space="preserve">★按收入分类
</t>
  </si>
  <si>
    <t>（3）一般公共预算支出表</t>
  </si>
  <si>
    <t xml:space="preserve">★财政拨款、功能分类
</t>
  </si>
  <si>
    <t xml:space="preserve">  （3-1）部门预算支出分类汇总表</t>
  </si>
  <si>
    <t xml:space="preserve">预算来源为一般公共预算拨款
</t>
  </si>
  <si>
    <t xml:space="preserve">  （3-2）基本支出预算表</t>
  </si>
  <si>
    <t xml:space="preserve">★按单位和经济分类
</t>
  </si>
  <si>
    <t xml:space="preserve">  （3-3）项目支出预算表</t>
  </si>
  <si>
    <t xml:space="preserve">反映项目要素
</t>
  </si>
  <si>
    <t xml:space="preserve">  （3-4）一般性支出表</t>
  </si>
  <si>
    <t xml:space="preserve">★“三公”经费、会议费、培训费
</t>
  </si>
  <si>
    <t xml:space="preserve">  （3-5）单位人员基本情况表</t>
  </si>
  <si>
    <t xml:space="preserve">★
</t>
  </si>
  <si>
    <t xml:space="preserve">  （3-6）学生人数表</t>
  </si>
  <si>
    <t>（4）政府性基金支出预算表</t>
  </si>
  <si>
    <t xml:space="preserve">  （4-1）基本支出预算表</t>
  </si>
  <si>
    <t xml:space="preserve">  （4-2）项目支出预算表</t>
  </si>
  <si>
    <t>（5）国有资本经营预算收支总表</t>
  </si>
  <si>
    <t xml:space="preserve">  （5-1）基本支出预算表</t>
  </si>
  <si>
    <t xml:space="preserve">  （5-2）项目支出预算表</t>
  </si>
  <si>
    <t>（6）部门财务收支预算总表</t>
  </si>
  <si>
    <t>（7）部门财务收入预算表</t>
  </si>
  <si>
    <t>（8）部门财务支出预算表</t>
  </si>
  <si>
    <t>（9）部门财务支出分类汇总表</t>
  </si>
  <si>
    <t xml:space="preserve">预算来源为财务预算
</t>
  </si>
  <si>
    <t>（10）部门管理转移支付表</t>
  </si>
  <si>
    <t>★</t>
  </si>
  <si>
    <t>（11）政府采购预算表</t>
  </si>
  <si>
    <t>返回</t>
  </si>
  <si>
    <t>部门预算财政拨款和部门管理转移支付收支总表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</si>
  <si>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</si>
  <si>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</si>
  <si>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</si>
  <si>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</si>
  <si>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</si>
  <si>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</si>
  <si>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</si>
  <si>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 xml:space="preserve">政府性基金预算财政拨款
</t>
  </si>
  <si>
    <t>国有资本经营预算财政拨款</t>
  </si>
  <si>
    <t>一、本年收入</t>
  </si>
  <si>
    <t>一、本级支出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</si>
  <si>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</si>
  <si>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</si>
  <si>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</si>
  <si>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</si>
  <si>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</si>
  <si>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</si>
  <si>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</si>
  <si>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</si>
  <si>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</si>
  <si>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</si>
  <si>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</si>
  <si>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</si>
  <si>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</si>
  <si>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</si>
  <si>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</si>
  <si>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</si>
  <si>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</si>
  <si>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</si>
  <si>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</si>
  <si>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</si>
  <si>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</si>
  <si>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</si>
  <si>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</si>
  <si>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</si>
  <si>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</si>
  <si>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</si>
  <si>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</si>
  <si>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 xml:space="preserve">  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</si>
  <si>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</si>
  <si>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</si>
  <si>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</si>
  <si>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</si>
  <si>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</si>
  <si>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二、部门管理转移支付</t>
  </si>
  <si>
    <t>二、转移性支出</t>
  </si>
  <si>
    <t>收  入  总  计</t>
  </si>
  <si>
    <t>支  出  合  计</t>
  </si>
  <si>
    <t>部门预算财政拨款收支总表</t>
  </si>
  <si>
    <t>政府性基金预算财政拨款</t>
  </si>
  <si>
    <t xml:space="preserve">国有资本经营预算财政拨款
</t>
  </si>
  <si>
    <t>一、本年支出</t>
  </si>
  <si>
    <t>支  出  总  计</t>
  </si>
  <si>
    <t>部门非税收入征收计划表</t>
  </si>
  <si>
    <t>征收项目类别</t>
  </si>
  <si>
    <t>征收项目类别名称</t>
  </si>
  <si>
    <t>征收计划</t>
  </si>
  <si>
    <t xml:space="preserve">当年确认收入
</t>
  </si>
  <si>
    <t>非税收入征收计划表</t>
  </si>
  <si>
    <t>合计（不含教育行政事业性收费）</t>
  </si>
  <si>
    <t>专项收入</t>
  </si>
  <si>
    <t>行政事业性收费收入（不含教育专户）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</si>
  <si>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</si>
  <si>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</si>
  <si>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</si>
  <si>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</si>
  <si>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</si>
  <si>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</si>
  <si>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教育行政事业性收费收入</t>
  </si>
  <si>
    <t>可支配确认</t>
  </si>
  <si>
    <t xml:space="preserve">可支配确认 </t>
  </si>
  <si>
    <t xml:space="preserve">可支配确认
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</si>
  <si>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</si>
  <si>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</si>
  <si>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</si>
  <si>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</si>
  <si>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</si>
  <si>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</si>
  <si>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 xml:space="preserve">项目支出
</t>
  </si>
  <si>
    <t>小计</t>
  </si>
  <si>
    <t>人员经费</t>
  </si>
  <si>
    <t>公用经费</t>
  </si>
  <si>
    <t>109004</t>
  </si>
  <si>
    <t>201</t>
  </si>
  <si>
    <t>一般公共服务支出</t>
  </si>
  <si>
    <t>20106</t>
  </si>
  <si>
    <t>财政事务</t>
  </si>
  <si>
    <t>2010650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</si>
  <si>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</si>
  <si>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</si>
  <si>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</si>
  <si>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</si>
  <si>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</si>
  <si>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</si>
  <si>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</si>
  <si>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</si>
  <si>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</si>
  <si>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</si>
  <si>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</si>
  <si>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</si>
  <si>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</si>
  <si>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</si>
  <si>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</si>
  <si>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</si>
  <si>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</si>
  <si>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</si>
  <si>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</si>
  <si>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</si>
  <si>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</si>
  <si>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</si>
  <si>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</si>
  <si>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</si>
  <si>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部门预算支出分类汇总表</t>
  </si>
  <si>
    <t>科目代码</t>
  </si>
  <si>
    <t>单位名称（项目）</t>
  </si>
  <si>
    <t>一般公共预算财政拨款结转、结余资金</t>
  </si>
  <si>
    <t>项目支出</t>
  </si>
  <si>
    <t>结余</t>
  </si>
  <si>
    <t>结转</t>
  </si>
  <si>
    <t xml:space="preserve">    基本支出</t>
  </si>
  <si>
    <t>基本工资</t>
  </si>
  <si>
    <t>津贴补贴</t>
  </si>
  <si>
    <t>奖金</t>
  </si>
  <si>
    <t>绩效工资</t>
  </si>
  <si>
    <t>办公费</t>
  </si>
  <si>
    <t>印刷费</t>
  </si>
  <si>
    <t>邮电费</t>
  </si>
  <si>
    <t>取暖费</t>
  </si>
  <si>
    <t>差旅费</t>
  </si>
  <si>
    <t>工会经费</t>
  </si>
  <si>
    <t>福利费</t>
  </si>
  <si>
    <t>公务用车运行维护费</t>
  </si>
  <si>
    <t>奖励金</t>
  </si>
  <si>
    <t>机关事业单位基本养老保险缴费</t>
  </si>
  <si>
    <t>其他社会保障缴费</t>
  </si>
  <si>
    <t>职工基本医疗保险缴费</t>
  </si>
  <si>
    <t>医疗费补助</t>
  </si>
  <si>
    <t>公务员医疗补助缴费</t>
  </si>
  <si>
    <t xml:space="preserve">    项目支出</t>
  </si>
  <si>
    <t>备注：财政拨款结转结余资金为部门填报的预计数，未扣除按照盘活存量资金有关规定应缴回财政预算统筹部分。</t>
  </si>
  <si>
    <t>一般公共预算基本支出表</t>
  </si>
  <si>
    <t>政府预算支出经济分类科目</t>
  </si>
  <si>
    <t>部门预算支出经济分类科目</t>
  </si>
  <si>
    <t>本年支出</t>
  </si>
  <si>
    <t>财政拨款</t>
  </si>
  <si>
    <t>财政拨款结转资金</t>
  </si>
  <si>
    <t>教育专户结转安排</t>
  </si>
  <si>
    <t>教育收费安排支出</t>
  </si>
  <si>
    <t>其他资金</t>
  </si>
  <si>
    <t xml:space="preserve">公用经费
</t>
  </si>
  <si>
    <t>工资福利支出</t>
  </si>
  <si>
    <t>50501</t>
  </si>
  <si>
    <t>30101</t>
  </si>
  <si>
    <t>30102</t>
  </si>
  <si>
    <t>30103</t>
  </si>
  <si>
    <t>30107</t>
  </si>
  <si>
    <t>30108</t>
  </si>
  <si>
    <t>30112</t>
  </si>
  <si>
    <t>30110</t>
  </si>
  <si>
    <t>30111</t>
  </si>
  <si>
    <t>30113</t>
  </si>
  <si>
    <t>商品和服务支出</t>
  </si>
  <si>
    <t>50502</t>
  </si>
  <si>
    <t>30201</t>
  </si>
  <si>
    <t>30202</t>
  </si>
  <si>
    <t>30207</t>
  </si>
  <si>
    <t>30208</t>
  </si>
  <si>
    <t>30211</t>
  </si>
  <si>
    <t>30228</t>
  </si>
  <si>
    <t>30229</t>
  </si>
  <si>
    <t>30231</t>
  </si>
  <si>
    <t>对个人和家庭的补助</t>
  </si>
  <si>
    <t>50901</t>
  </si>
  <si>
    <t>30309</t>
  </si>
  <si>
    <t>30307</t>
  </si>
  <si>
    <t>备注：部门预算"30302退休费"中不含退休人员养老金</t>
  </si>
  <si>
    <t>一般公共预算项目支出表</t>
  </si>
  <si>
    <t>科目名称（项目）</t>
  </si>
  <si>
    <t>项目起止年份</t>
  </si>
  <si>
    <t>是否为民办实事项目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</si>
  <si>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</si>
  <si>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</si>
  <si>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</si>
  <si>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</si>
  <si>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</si>
  <si>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</si>
  <si>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当年财政拨款</t>
  </si>
  <si>
    <t>财政拨款结转结余</t>
  </si>
  <si>
    <t>一般公共预算“三公”经费、会议费、培训费安排汇总表</t>
  </si>
  <si>
    <t>单位名称</t>
  </si>
  <si>
    <t>“三公”经费</t>
  </si>
  <si>
    <t>会议费</t>
  </si>
  <si>
    <t xml:space="preserve">培训费
</t>
  </si>
  <si>
    <t>因公出国（境）费用</t>
  </si>
  <si>
    <t>公务接待费</t>
  </si>
  <si>
    <t>公务用车购置和运行费</t>
  </si>
  <si>
    <t>公务用车购置费</t>
  </si>
  <si>
    <t>公务用车运行费</t>
  </si>
  <si>
    <t>肃南裕固族自治县财政局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</si>
  <si>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</si>
  <si>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</si>
  <si>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</si>
  <si>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</si>
  <si>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</si>
  <si>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</si>
  <si>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</si>
  <si>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</si>
  <si>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</si>
  <si>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</si>
  <si>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</si>
  <si>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</si>
  <si>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</si>
  <si>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</si>
  <si>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</si>
  <si>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</si>
  <si>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</si>
  <si>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</si>
  <si>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</si>
  <si>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</si>
  <si>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</si>
  <si>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 xml:space="preserve">专业用车
</t>
  </si>
  <si>
    <t>在职行政</t>
  </si>
  <si>
    <t>在职参公</t>
  </si>
  <si>
    <t>在职事业</t>
  </si>
  <si>
    <t>工资统发</t>
  </si>
  <si>
    <t>非工资统发</t>
  </si>
  <si>
    <t>109</t>
  </si>
  <si>
    <t>省属院校学生人员情况表</t>
  </si>
  <si>
    <t>单位编码</t>
  </si>
  <si>
    <t>博士生</t>
  </si>
  <si>
    <t>研究生</t>
  </si>
  <si>
    <t>农师类本专科生</t>
  </si>
  <si>
    <t>工科类本专科生</t>
  </si>
  <si>
    <t>医科类本专科生</t>
  </si>
  <si>
    <t>文科类本专科生</t>
  </si>
  <si>
    <t>政法类本专科生</t>
  </si>
  <si>
    <t>高职学生</t>
  </si>
  <si>
    <t>电大普通专科生</t>
  </si>
  <si>
    <t>农师类中专生</t>
  </si>
  <si>
    <t>体育类中专生</t>
  </si>
  <si>
    <t>普通类中专生、技工</t>
  </si>
  <si>
    <t>高中</t>
  </si>
  <si>
    <t>初中生</t>
  </si>
  <si>
    <t>小学生</t>
  </si>
  <si>
    <t xml:space="preserve">幼儿园
</t>
  </si>
  <si>
    <t>政府性基金支出预算表</t>
  </si>
  <si>
    <t>本年政府性基金预算财政拨款支出</t>
  </si>
  <si>
    <t>政府性基金预算基本支出表</t>
  </si>
  <si>
    <t>政府性基金预算财政拨款结转资金</t>
  </si>
  <si>
    <t>政府性基金预算项目支出表</t>
  </si>
  <si>
    <t>科目名称（项目名称）</t>
  </si>
  <si>
    <t>起止年份</t>
  </si>
  <si>
    <t xml:space="preserve">政府性基金预算财政拨款结转结余资金
</t>
  </si>
  <si>
    <t>备注：政府性基金预算财政拨款结转结余资金为部门填报的预计数，未扣除按照盘活存量资金有关规定应缴回财政预算统筹部分。</t>
  </si>
  <si>
    <t>国有资本经营收支预算总表</t>
  </si>
  <si>
    <t xml:space="preserve">预算数
</t>
  </si>
  <si>
    <t>（一）国有资本经营预算收入</t>
  </si>
  <si>
    <t>（一）国有资本经营预算支出</t>
  </si>
  <si>
    <t>国有资本经营预算基本支出表</t>
  </si>
  <si>
    <t>国有资本经营预算财政拨款结转资金</t>
  </si>
  <si>
    <t>国有资本经营预算项目支出表</t>
  </si>
  <si>
    <t>科目名称 （项目名称）</t>
  </si>
  <si>
    <t>一级项目分类</t>
  </si>
  <si>
    <t xml:space="preserve">国有资本经营预算财政拨款结转资金
</t>
  </si>
  <si>
    <t>备注：国有资本经营预算财政拨款结转资金为部门填报的预计数，未扣除按照盘活存量资金有关规定应缴回财政预算统筹部分。</t>
  </si>
  <si>
    <t>财务收支预算总表</t>
  </si>
  <si>
    <t>一、一般公共预算财政拨款收入</t>
  </si>
  <si>
    <t>二、政府性基金预算财政拨款收入</t>
  </si>
  <si>
    <t>三、国有资本经营预算收入</t>
  </si>
  <si>
    <t>四、教育专户收入</t>
  </si>
  <si>
    <t>五、事业收入（不含教育专户收入）</t>
  </si>
  <si>
    <t>六、上级补助收入</t>
  </si>
  <si>
    <t>七、附属单位上缴收入</t>
  </si>
  <si>
    <t>（七）文化体育与传媒支出</t>
  </si>
  <si>
    <t>八、经营收入</t>
  </si>
  <si>
    <t>九、其他收入</t>
  </si>
  <si>
    <t>（十）医疗卫生与计划生育支出</t>
  </si>
  <si>
    <t>（十九）国土海洋气象等支出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</si>
  <si>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</si>
  <si>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</si>
  <si>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</si>
  <si>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</si>
  <si>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</si>
  <si>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</si>
  <si>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</si>
  <si>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</si>
  <si>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</si>
  <si>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</si>
  <si>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</si>
  <si>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</si>
  <si>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部门财务收入预算表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</si>
  <si>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</si>
  <si>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</si>
  <si>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</si>
  <si>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</si>
  <si>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</si>
  <si>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</si>
  <si>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</si>
  <si>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</si>
  <si>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</si>
  <si>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 xml:space="preserve">教育专户结转
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</si>
  <si>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</si>
  <si>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</si>
  <si>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</si>
  <si>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</si>
  <si>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</si>
  <si>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109004_肃南裕固族自治县财政局大河财政所</t>
  </si>
  <si>
    <t>部门财务支出预算表</t>
  </si>
  <si>
    <t>合  计</t>
  </si>
  <si>
    <t>部门财务支出分类汇总表</t>
  </si>
  <si>
    <t>事业收入(不含教育专户收入)</t>
  </si>
  <si>
    <t xml:space="preserve">      工资福利支出</t>
  </si>
  <si>
    <t xml:space="preserve">      商品服务支出</t>
  </si>
  <si>
    <t xml:space="preserve">      对个人和家庭的补助</t>
  </si>
  <si>
    <t>部门管理转移支付表</t>
  </si>
  <si>
    <t>项目名称</t>
  </si>
  <si>
    <t>一般公共预算项目支出</t>
  </si>
  <si>
    <t>政府性基金预算项目支出</t>
  </si>
  <si>
    <t xml:space="preserve">国有资本经营预算项目支出
</t>
  </si>
  <si>
    <t>2023年肃南裕固族自治县财政局大河财政所政府采购预算表</t>
  </si>
  <si>
    <t>采购方式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</si>
  <si>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</si>
  <si>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</si>
  <si>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</si>
  <si>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</si>
  <si>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</si>
  <si>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</si>
  <si>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</si>
  <si>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采购目录</t>
  </si>
  <si>
    <t>经费总额</t>
  </si>
  <si>
    <t>政府采购预算总额</t>
  </si>
  <si>
    <t>本年公用经费</t>
  </si>
  <si>
    <t>上年结转</t>
  </si>
  <si>
    <t>本年专项经费</t>
  </si>
  <si>
    <t>机动车保险</t>
  </si>
  <si>
    <t>C18040102机动车保险服务</t>
  </si>
  <si>
    <t>定点采购</t>
  </si>
  <si>
    <t>全险</t>
  </si>
  <si>
    <t>份</t>
  </si>
  <si>
    <t>1-12月</t>
  </si>
  <si>
    <t>车辆维修和保养</t>
  </si>
  <si>
    <t>C23120301车辆维修和保养服务</t>
  </si>
  <si>
    <t>江淮瑞鹰</t>
  </si>
  <si>
    <t>次</t>
  </si>
  <si>
    <t>车辆加油服务</t>
  </si>
  <si>
    <t>C23120302车辆加油服务</t>
  </si>
  <si>
    <t>92#车用汽油</t>
  </si>
  <si>
    <t>印刷服务</t>
  </si>
  <si>
    <t>C08140199-其他印刷服务</t>
  </si>
  <si>
    <t>协议供货</t>
  </si>
  <si>
    <t>A3/A4</t>
  </si>
  <si>
    <t>张</t>
  </si>
  <si>
    <t>复印纸</t>
  </si>
  <si>
    <t>A090101-复印纸</t>
  </si>
  <si>
    <t>箱</t>
  </si>
  <si>
    <t>硒鼓、墨粉</t>
  </si>
  <si>
    <t>A050402硒鼓、墨粉</t>
  </si>
  <si>
    <t>套</t>
  </si>
  <si>
    <t>台式计算机</t>
  </si>
  <si>
    <t>A02010104-台式计算机</t>
  </si>
  <si>
    <t>国产</t>
  </si>
  <si>
    <t>台</t>
  </si>
  <si>
    <r>
      <rPr>
        <sz val="10"/>
        <rFont val="仿宋_GB2312"/>
        <charset val="134"/>
      </rPr>
      <t>1-12</t>
    </r>
    <r>
      <rPr>
        <sz val="8"/>
        <rFont val="宋体"/>
        <charset val="134"/>
      </rPr>
      <t>月</t>
    </r>
  </si>
  <si>
    <t>操作系统</t>
  </si>
  <si>
    <t>A0201080101-操作系统</t>
  </si>
  <si>
    <t>WPS系统</t>
  </si>
  <si>
    <t>A02010801-基础软件</t>
  </si>
  <si>
    <t>中间件</t>
  </si>
  <si>
    <t>A0201080103-中间件</t>
  </si>
  <si>
    <t>杀毒软件</t>
  </si>
  <si>
    <t>A02010805-信息安全软件</t>
  </si>
  <si>
    <t xml:space="preserve">     2.严格按照《甘肃省2023--2024年政府集中采购目录和采购限额标准》进行填列</t>
  </si>
  <si>
    <t xml:space="preserve">                                                    单位：万元         </t>
    <phoneticPr fontId="15" type="noConversion"/>
  </si>
</sst>
</file>

<file path=xl/styles.xml><?xml version="1.0" encoding="utf-8"?>
<styleSheet xmlns="http://schemas.openxmlformats.org/spreadsheetml/2006/main">
  <numFmts count="3">
    <numFmt numFmtId="178" formatCode="#0.00"/>
    <numFmt numFmtId="179" formatCode="0.00_ "/>
    <numFmt numFmtId="180" formatCode="yyyy\-mm\-dd"/>
  </numFmts>
  <fonts count="17">
    <font>
      <sz val="11"/>
      <color indexed="8"/>
      <name val="宋体"/>
      <charset val="1"/>
      <scheme val="minor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charset val="134"/>
    </font>
    <font>
      <sz val="12"/>
      <name val="宋体"/>
      <charset val="134"/>
    </font>
    <font>
      <sz val="12"/>
      <name val="Arial"/>
      <family val="2"/>
    </font>
    <font>
      <sz val="9"/>
      <name val="宋体"/>
      <charset val="134"/>
    </font>
    <font>
      <u/>
      <sz val="9"/>
      <color rgb="FF0000FF"/>
      <name val="宋体"/>
      <charset val="134"/>
    </font>
    <font>
      <sz val="1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9"/>
      <name val="宋体"/>
      <family val="3"/>
      <charset val="134"/>
      <scheme val="minor"/>
    </font>
    <font>
      <sz val="14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70">
    <xf numFmtId="0" fontId="0" fillId="0" borderId="0" xfId="0" applyFo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78" fontId="10" fillId="0" borderId="3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vertical="center" wrapText="1" indent="1"/>
    </xf>
    <xf numFmtId="0" fontId="10" fillId="0" borderId="3" xfId="0" applyNumberFormat="1" applyFont="1" applyBorder="1">
      <alignment vertical="center"/>
    </xf>
    <xf numFmtId="0" fontId="10" fillId="0" borderId="3" xfId="0" applyNumberFormat="1" applyFont="1" applyBorder="1" applyAlignment="1">
      <alignment vertical="center" wrapText="1"/>
    </xf>
    <xf numFmtId="179" fontId="10" fillId="0" borderId="3" xfId="0" applyNumberFormat="1" applyFont="1" applyBorder="1">
      <alignment vertical="center"/>
    </xf>
    <xf numFmtId="178" fontId="10" fillId="0" borderId="3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78" fontId="10" fillId="0" borderId="4" xfId="0" applyNumberFormat="1" applyFont="1" applyBorder="1" applyAlignment="1">
      <alignment vertical="center" wrapText="1"/>
    </xf>
    <xf numFmtId="179" fontId="10" fillId="0" borderId="3" xfId="0" applyNumberFormat="1" applyFont="1" applyBorder="1" applyAlignment="1">
      <alignment vertical="center" wrapText="1"/>
    </xf>
    <xf numFmtId="178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178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78" fontId="10" fillId="0" borderId="6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78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80" fontId="5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 vertical="center" wrapText="1"/>
    </xf>
  </cellXfs>
  <cellStyles count="3">
    <cellStyle name="常规" xfId="0" builtinId="0"/>
    <cellStyle name="常规_Sheet1" xfId="1"/>
    <cellStyle name="常规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G18" sqref="G18"/>
    </sheetView>
  </sheetViews>
  <sheetFormatPr defaultColWidth="10" defaultRowHeight="13.5"/>
  <cols>
    <col min="1" max="1" width="2.5" customWidth="1"/>
    <col min="2" max="2" width="11.625" customWidth="1"/>
    <col min="3" max="3" width="11.25" customWidth="1"/>
    <col min="4" max="4" width="14" customWidth="1"/>
    <col min="5" max="5" width="11.5" customWidth="1"/>
    <col min="6" max="6" width="14.75" customWidth="1"/>
    <col min="7" max="13" width="9.75" customWidth="1"/>
  </cols>
  <sheetData>
    <row r="1" spans="1:13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 t="s">
        <v>0</v>
      </c>
    </row>
    <row r="2" spans="1:13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 t="s">
        <v>0</v>
      </c>
    </row>
    <row r="3" spans="1:13" ht="22.7" customHeight="1">
      <c r="A3" s="17"/>
      <c r="B3" s="51" t="s">
        <v>1</v>
      </c>
      <c r="C3" s="54">
        <v>109004</v>
      </c>
      <c r="D3" s="54"/>
      <c r="E3" s="54"/>
      <c r="F3" s="17"/>
      <c r="G3" s="17"/>
      <c r="H3" s="17"/>
      <c r="I3" s="17"/>
      <c r="J3" s="17"/>
      <c r="K3" s="17"/>
      <c r="L3" s="17"/>
      <c r="M3" s="17" t="s">
        <v>0</v>
      </c>
    </row>
    <row r="4" spans="1:13" ht="22.7" customHeight="1">
      <c r="A4" s="17"/>
      <c r="B4" s="51" t="s">
        <v>2</v>
      </c>
      <c r="C4" s="55" t="s">
        <v>3</v>
      </c>
      <c r="D4" s="55"/>
      <c r="E4" s="55"/>
      <c r="F4" s="17"/>
      <c r="G4" s="17"/>
      <c r="H4" s="17"/>
      <c r="I4" s="17"/>
      <c r="J4" s="17"/>
      <c r="K4" s="17"/>
      <c r="L4" s="17"/>
      <c r="M4" s="17" t="s">
        <v>0</v>
      </c>
    </row>
    <row r="5" spans="1:13" ht="14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 t="s">
        <v>0</v>
      </c>
    </row>
    <row r="6" spans="1:13" ht="78.599999999999994" customHeight="1">
      <c r="A6" s="17"/>
      <c r="B6" s="56" t="s">
        <v>4</v>
      </c>
      <c r="C6" s="56"/>
      <c r="D6" s="56"/>
      <c r="E6" s="56"/>
      <c r="F6" s="56"/>
      <c r="G6" s="56"/>
      <c r="H6" s="56"/>
      <c r="I6" s="56"/>
      <c r="J6" s="56"/>
      <c r="K6" s="56"/>
      <c r="L6" s="17"/>
      <c r="M6" s="17" t="s">
        <v>0</v>
      </c>
    </row>
    <row r="7" spans="1:13" ht="14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 t="s">
        <v>0</v>
      </c>
    </row>
    <row r="8" spans="1:13" ht="14.2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 t="s">
        <v>0</v>
      </c>
    </row>
    <row r="9" spans="1:13" ht="14.2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 t="s">
        <v>0</v>
      </c>
    </row>
    <row r="10" spans="1:13" ht="22.7" customHeight="1">
      <c r="A10" s="17"/>
      <c r="B10" s="17" t="s">
        <v>5</v>
      </c>
      <c r="C10" s="17"/>
      <c r="D10" s="52" t="s">
        <v>6</v>
      </c>
      <c r="E10" s="53">
        <v>44999</v>
      </c>
      <c r="F10" s="17"/>
      <c r="G10" s="17"/>
      <c r="H10" s="17"/>
      <c r="I10" s="17"/>
      <c r="J10" s="17"/>
      <c r="K10" s="17"/>
      <c r="L10" s="17"/>
      <c r="M10" s="17" t="s">
        <v>0</v>
      </c>
    </row>
    <row r="11" spans="1:13" ht="14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 t="s">
        <v>0</v>
      </c>
    </row>
    <row r="12" spans="1:13" ht="14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 t="s">
        <v>0</v>
      </c>
    </row>
    <row r="13" spans="1:13" ht="14.25" customHeight="1">
      <c r="A13" s="17"/>
      <c r="B13" s="17"/>
      <c r="C13" s="52" t="s">
        <v>7</v>
      </c>
      <c r="D13" s="17" t="s">
        <v>8</v>
      </c>
      <c r="E13" s="17" t="s">
        <v>9</v>
      </c>
      <c r="F13" s="52" t="s">
        <v>10</v>
      </c>
      <c r="G13" s="17"/>
      <c r="H13" s="17"/>
      <c r="I13" s="52" t="s">
        <v>11</v>
      </c>
      <c r="J13" s="17" t="s">
        <v>12</v>
      </c>
      <c r="K13" s="17"/>
      <c r="L13" s="17"/>
      <c r="M13" s="17" t="s">
        <v>0</v>
      </c>
    </row>
    <row r="14" spans="1:13" ht="14.25" customHeight="1">
      <c r="A14" s="17"/>
      <c r="B14" s="17"/>
      <c r="C14" s="17" t="s">
        <v>13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3">
    <mergeCell ref="C3:E3"/>
    <mergeCell ref="C4:E4"/>
    <mergeCell ref="B6:K6"/>
  </mergeCells>
  <phoneticPr fontId="15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5"/>
  <sheetViews>
    <sheetView topLeftCell="C1" workbookViewId="0">
      <selection activeCell="M4" sqref="M4"/>
    </sheetView>
  </sheetViews>
  <sheetFormatPr defaultColWidth="10" defaultRowHeight="13.5"/>
  <cols>
    <col min="1" max="1" width="2.5" customWidth="1"/>
    <col min="2" max="2" width="15.875" customWidth="1"/>
    <col min="3" max="3" width="76.75" customWidth="1"/>
    <col min="4" max="4" width="4.5" customWidth="1"/>
    <col min="5" max="5" width="5.5" customWidth="1"/>
    <col min="6" max="14" width="9.75" customWidth="1"/>
  </cols>
  <sheetData>
    <row r="1" spans="1:14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 t="s">
        <v>0</v>
      </c>
      <c r="N2" s="17"/>
    </row>
    <row r="3" spans="1:14" ht="41.85" customHeight="1">
      <c r="A3" s="17"/>
      <c r="B3" s="56" t="s">
        <v>230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7"/>
    </row>
    <row r="4" spans="1:14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 t="s">
        <v>54</v>
      </c>
      <c r="N4" s="17"/>
    </row>
    <row r="5" spans="1:14" ht="14.25" customHeight="1">
      <c r="A5" s="17"/>
      <c r="B5" s="57" t="s">
        <v>127</v>
      </c>
      <c r="C5" s="57" t="s">
        <v>231</v>
      </c>
      <c r="D5" s="57" t="s">
        <v>232</v>
      </c>
      <c r="E5" s="57"/>
      <c r="F5" s="57" t="s">
        <v>233</v>
      </c>
      <c r="G5" s="57" t="s">
        <v>234</v>
      </c>
      <c r="H5" s="57" t="s">
        <v>235</v>
      </c>
      <c r="I5" s="57" t="s">
        <v>236</v>
      </c>
      <c r="J5" s="57" t="s">
        <v>237</v>
      </c>
      <c r="K5" s="57" t="s">
        <v>197</v>
      </c>
      <c r="L5" s="57"/>
      <c r="M5" s="57"/>
      <c r="N5" s="17"/>
    </row>
    <row r="6" spans="1:14" ht="28.7" customHeight="1">
      <c r="A6" s="17"/>
      <c r="B6" s="57"/>
      <c r="C6" s="57"/>
      <c r="D6" s="20" t="s">
        <v>238</v>
      </c>
      <c r="E6" s="20" t="s">
        <v>239</v>
      </c>
      <c r="F6" s="57"/>
      <c r="G6" s="57"/>
      <c r="H6" s="57"/>
      <c r="I6" s="57"/>
      <c r="J6" s="57"/>
      <c r="K6" s="20" t="s">
        <v>133</v>
      </c>
      <c r="L6" s="20" t="s">
        <v>240</v>
      </c>
      <c r="M6" s="20" t="s">
        <v>241</v>
      </c>
      <c r="N6" s="17"/>
    </row>
    <row r="7" spans="1:14" ht="14.25" customHeight="1">
      <c r="A7" s="17"/>
      <c r="B7" s="20" t="s">
        <v>59</v>
      </c>
      <c r="C7" s="21">
        <v>0</v>
      </c>
      <c r="D7" s="21" t="s">
        <v>9</v>
      </c>
      <c r="E7" s="21" t="s">
        <v>9</v>
      </c>
      <c r="F7" s="21" t="s">
        <v>9</v>
      </c>
      <c r="G7" s="21" t="s">
        <v>9</v>
      </c>
      <c r="H7" s="21" t="s">
        <v>9</v>
      </c>
      <c r="I7" s="21" t="s">
        <v>9</v>
      </c>
      <c r="J7" s="21" t="s">
        <v>9</v>
      </c>
      <c r="K7" s="33"/>
      <c r="L7" s="33"/>
      <c r="M7" s="33"/>
      <c r="N7" s="17"/>
    </row>
    <row r="8" spans="1:14" ht="14.25" customHeight="1">
      <c r="A8" s="17"/>
      <c r="B8" s="43"/>
      <c r="C8" s="43"/>
      <c r="D8" s="21" t="s">
        <v>9</v>
      </c>
      <c r="E8" s="21" t="s">
        <v>9</v>
      </c>
      <c r="F8" s="21" t="s">
        <v>9</v>
      </c>
      <c r="G8" s="21" t="s">
        <v>9</v>
      </c>
      <c r="H8" s="21" t="s">
        <v>9</v>
      </c>
      <c r="I8" s="21" t="s">
        <v>9</v>
      </c>
      <c r="J8" s="21" t="s">
        <v>9</v>
      </c>
      <c r="K8" s="33"/>
      <c r="L8" s="33"/>
      <c r="M8" s="33"/>
      <c r="N8" s="17"/>
    </row>
    <row r="9" spans="1:14" ht="14.25" customHeight="1">
      <c r="A9" s="17"/>
      <c r="B9" s="43"/>
      <c r="C9" s="43"/>
      <c r="D9" s="21" t="s">
        <v>9</v>
      </c>
      <c r="E9" s="21" t="s">
        <v>9</v>
      </c>
      <c r="F9" s="21" t="s">
        <v>9</v>
      </c>
      <c r="G9" s="21" t="s">
        <v>9</v>
      </c>
      <c r="H9" s="21" t="s">
        <v>9</v>
      </c>
      <c r="I9" s="21" t="s">
        <v>9</v>
      </c>
      <c r="J9" s="21" t="s">
        <v>9</v>
      </c>
      <c r="K9" s="33"/>
      <c r="L9" s="33"/>
      <c r="M9" s="33"/>
      <c r="N9" s="17"/>
    </row>
    <row r="10" spans="1:14" ht="14.25" customHeight="1">
      <c r="A10" s="17"/>
      <c r="B10" s="43"/>
      <c r="C10" s="43"/>
      <c r="D10" s="21" t="s">
        <v>9</v>
      </c>
      <c r="E10" s="21" t="s">
        <v>9</v>
      </c>
      <c r="F10" s="21" t="s">
        <v>9</v>
      </c>
      <c r="G10" s="21" t="s">
        <v>9</v>
      </c>
      <c r="H10" s="21" t="s">
        <v>9</v>
      </c>
      <c r="I10" s="21" t="s">
        <v>9</v>
      </c>
      <c r="J10" s="21" t="s">
        <v>9</v>
      </c>
      <c r="K10" s="33"/>
      <c r="L10" s="33"/>
      <c r="M10" s="33"/>
      <c r="N10" s="17" t="s">
        <v>92</v>
      </c>
    </row>
    <row r="11" spans="1:14" ht="14.25" customHeight="1">
      <c r="A11" s="17"/>
      <c r="B11" s="21"/>
      <c r="C11" s="21"/>
      <c r="D11" s="21" t="s">
        <v>9</v>
      </c>
      <c r="E11" s="21" t="s">
        <v>9</v>
      </c>
      <c r="F11" s="21" t="s">
        <v>9</v>
      </c>
      <c r="G11" s="21" t="s">
        <v>9</v>
      </c>
      <c r="H11" s="21" t="s">
        <v>9</v>
      </c>
      <c r="I11" s="21" t="s">
        <v>9</v>
      </c>
      <c r="J11" s="21" t="s">
        <v>9</v>
      </c>
      <c r="K11" s="33"/>
      <c r="L11" s="33"/>
      <c r="M11" s="33"/>
      <c r="N11" s="17"/>
    </row>
    <row r="12" spans="1:14" ht="14.25" customHeight="1">
      <c r="A12" s="17"/>
      <c r="B12" s="21"/>
      <c r="C12" s="21"/>
      <c r="D12" s="21"/>
      <c r="E12" s="21"/>
      <c r="F12" s="21" t="s">
        <v>9</v>
      </c>
      <c r="G12" s="21"/>
      <c r="H12" s="21"/>
      <c r="I12" s="21"/>
      <c r="J12" s="21"/>
      <c r="K12" s="33"/>
      <c r="L12" s="33"/>
      <c r="M12" s="33"/>
      <c r="N12" s="17"/>
    </row>
    <row r="13" spans="1:14" ht="14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 t="s">
        <v>0</v>
      </c>
      <c r="N13" s="17"/>
    </row>
    <row r="14" spans="1:14" ht="14.25" customHeight="1">
      <c r="A14" s="17"/>
      <c r="B14" s="55" t="s">
        <v>193</v>
      </c>
      <c r="C14" s="5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4.25" customHeight="1">
      <c r="A15" s="17"/>
      <c r="B15" s="17"/>
      <c r="C15" s="17" t="s">
        <v>92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</sheetData>
  <mergeCells count="11">
    <mergeCell ref="B3:M3"/>
    <mergeCell ref="D5:E5"/>
    <mergeCell ref="K5:M5"/>
    <mergeCell ref="B14:C14"/>
    <mergeCell ref="B5:B6"/>
    <mergeCell ref="C5:C6"/>
    <mergeCell ref="F5:F6"/>
    <mergeCell ref="G5:G6"/>
    <mergeCell ref="H5:H6"/>
    <mergeCell ref="I5:I6"/>
    <mergeCell ref="J5:J6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13" sqref="F13"/>
    </sheetView>
  </sheetViews>
  <sheetFormatPr defaultColWidth="10" defaultRowHeight="13.5"/>
  <cols>
    <col min="1" max="1" width="2" customWidth="1"/>
    <col min="2" max="2" width="29" customWidth="1"/>
    <col min="3" max="3" width="14.125" customWidth="1"/>
    <col min="4" max="4" width="15.875" customWidth="1"/>
    <col min="5" max="5" width="9.75" customWidth="1"/>
    <col min="6" max="7" width="13.625" customWidth="1"/>
    <col min="8" max="10" width="9.75" customWidth="1"/>
  </cols>
  <sheetData>
    <row r="1" spans="1:10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 t="s">
        <v>0</v>
      </c>
      <c r="J2" s="17"/>
    </row>
    <row r="3" spans="1:10" ht="54.75" customHeight="1">
      <c r="A3" s="17"/>
      <c r="B3" s="56" t="s">
        <v>242</v>
      </c>
      <c r="C3" s="56"/>
      <c r="D3" s="56"/>
      <c r="E3" s="56"/>
      <c r="F3" s="56"/>
      <c r="G3" s="56"/>
      <c r="H3" s="56"/>
      <c r="I3" s="56"/>
      <c r="J3" s="17"/>
    </row>
    <row r="4" spans="1:10" ht="14.25" customHeight="1">
      <c r="A4" s="17"/>
      <c r="B4" s="17"/>
      <c r="C4" s="17"/>
      <c r="D4" s="17"/>
      <c r="E4" s="17"/>
      <c r="F4" s="17"/>
      <c r="G4" s="17"/>
      <c r="H4" s="17"/>
      <c r="I4" s="17" t="s">
        <v>54</v>
      </c>
      <c r="J4" s="17"/>
    </row>
    <row r="5" spans="1:10" ht="14.25" customHeight="1">
      <c r="A5" s="17"/>
      <c r="B5" s="57" t="s">
        <v>243</v>
      </c>
      <c r="C5" s="57" t="s">
        <v>244</v>
      </c>
      <c r="D5" s="57"/>
      <c r="E5" s="57"/>
      <c r="F5" s="57"/>
      <c r="G5" s="57"/>
      <c r="H5" s="57" t="s">
        <v>245</v>
      </c>
      <c r="I5" s="57" t="s">
        <v>246</v>
      </c>
      <c r="J5" s="17"/>
    </row>
    <row r="6" spans="1:10" ht="14.25" customHeight="1">
      <c r="A6" s="17"/>
      <c r="B6" s="57"/>
      <c r="C6" s="57" t="s">
        <v>59</v>
      </c>
      <c r="D6" s="57" t="s">
        <v>247</v>
      </c>
      <c r="E6" s="57" t="s">
        <v>248</v>
      </c>
      <c r="F6" s="57" t="s">
        <v>249</v>
      </c>
      <c r="G6" s="57"/>
      <c r="H6" s="57"/>
      <c r="I6" s="57"/>
      <c r="J6" s="17"/>
    </row>
    <row r="7" spans="1:10" ht="14.25" customHeight="1">
      <c r="A7" s="17"/>
      <c r="B7" s="57"/>
      <c r="C7" s="57"/>
      <c r="D7" s="57"/>
      <c r="E7" s="57"/>
      <c r="F7" s="20" t="s">
        <v>250</v>
      </c>
      <c r="G7" s="20" t="s">
        <v>251</v>
      </c>
      <c r="H7" s="57"/>
      <c r="I7" s="57"/>
      <c r="J7" s="17"/>
    </row>
    <row r="8" spans="1:10" ht="17.100000000000001" customHeight="1">
      <c r="A8" s="17"/>
      <c r="B8" s="21" t="s">
        <v>59</v>
      </c>
      <c r="C8" s="42">
        <f>23000/10000</f>
        <v>2.2999999999999998</v>
      </c>
      <c r="D8" s="42"/>
      <c r="E8" s="42"/>
      <c r="F8" s="42"/>
      <c r="G8" s="42">
        <f t="shared" ref="G8:G10" si="0">23000/10000</f>
        <v>2.2999999999999998</v>
      </c>
      <c r="H8" s="42"/>
      <c r="I8" s="42"/>
      <c r="J8" s="17" t="s">
        <v>92</v>
      </c>
    </row>
    <row r="9" spans="1:10" ht="17.100000000000001" customHeight="1">
      <c r="A9" s="17"/>
      <c r="B9" s="43" t="s">
        <v>252</v>
      </c>
      <c r="C9" s="42">
        <f>23000/10000</f>
        <v>2.2999999999999998</v>
      </c>
      <c r="D9" s="42"/>
      <c r="E9" s="42"/>
      <c r="F9" s="42"/>
      <c r="G9" s="42">
        <f t="shared" si="0"/>
        <v>2.2999999999999998</v>
      </c>
      <c r="H9" s="42"/>
      <c r="I9" s="42"/>
      <c r="J9" s="17"/>
    </row>
    <row r="10" spans="1:10" ht="17.100000000000001" customHeight="1">
      <c r="A10" s="17"/>
      <c r="B10" s="21" t="s">
        <v>3</v>
      </c>
      <c r="C10" s="42">
        <f>23000/10000</f>
        <v>2.2999999999999998</v>
      </c>
      <c r="D10" s="33"/>
      <c r="E10" s="33"/>
      <c r="F10" s="33"/>
      <c r="G10" s="42">
        <f t="shared" si="0"/>
        <v>2.2999999999999998</v>
      </c>
      <c r="H10" s="33"/>
      <c r="I10" s="33"/>
      <c r="J10" s="17"/>
    </row>
    <row r="11" spans="1:10" ht="14.25" customHeight="1">
      <c r="A11" s="17"/>
      <c r="B11" s="17"/>
      <c r="C11" s="17"/>
      <c r="D11" s="17" t="s">
        <v>92</v>
      </c>
      <c r="E11" s="17"/>
      <c r="F11" s="17"/>
      <c r="G11" s="17"/>
      <c r="H11" s="17"/>
      <c r="I11" s="17"/>
      <c r="J11" s="17"/>
    </row>
  </sheetData>
  <mergeCells count="9">
    <mergeCell ref="B3:I3"/>
    <mergeCell ref="C5:G5"/>
    <mergeCell ref="F6:G6"/>
    <mergeCell ref="B5:B7"/>
    <mergeCell ref="C6:C7"/>
    <mergeCell ref="D6:D7"/>
    <mergeCell ref="E6:E7"/>
    <mergeCell ref="H5:H7"/>
    <mergeCell ref="I5:I7"/>
  </mergeCells>
  <phoneticPr fontId="15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11"/>
  <sheetViews>
    <sheetView workbookViewId="0">
      <selection activeCell="X26" sqref="X26"/>
    </sheetView>
  </sheetViews>
  <sheetFormatPr defaultColWidth="10" defaultRowHeight="13.5"/>
  <cols>
    <col min="1" max="1" width="9.75" customWidth="1"/>
    <col min="2" max="2" width="15.25" customWidth="1"/>
    <col min="3" max="3" width="22.875" customWidth="1"/>
    <col min="4" max="35" width="9.75" customWidth="1"/>
  </cols>
  <sheetData>
    <row r="1" spans="1:35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 t="s">
        <v>0</v>
      </c>
      <c r="AI2" s="17"/>
    </row>
    <row r="3" spans="1:35" ht="48" customHeight="1">
      <c r="A3" s="17"/>
      <c r="B3" s="56" t="s">
        <v>253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17"/>
    </row>
    <row r="4" spans="1:35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 t="s">
        <v>0</v>
      </c>
      <c r="AI4" s="17"/>
    </row>
    <row r="5" spans="1:35" ht="22.7" customHeight="1">
      <c r="A5" s="17"/>
      <c r="B5" s="57" t="s">
        <v>129</v>
      </c>
      <c r="C5" s="57" t="s">
        <v>243</v>
      </c>
      <c r="D5" s="57" t="s">
        <v>254</v>
      </c>
      <c r="E5" s="57"/>
      <c r="F5" s="57"/>
      <c r="G5" s="57" t="s">
        <v>255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 t="s">
        <v>256</v>
      </c>
      <c r="AG5" s="57"/>
      <c r="AH5" s="57"/>
      <c r="AI5" s="17"/>
    </row>
    <row r="6" spans="1:35" ht="22.7" customHeight="1">
      <c r="A6" s="17"/>
      <c r="B6" s="57"/>
      <c r="C6" s="57"/>
      <c r="D6" s="57" t="s">
        <v>257</v>
      </c>
      <c r="E6" s="57" t="s">
        <v>258</v>
      </c>
      <c r="F6" s="57" t="s">
        <v>259</v>
      </c>
      <c r="G6" s="57" t="s">
        <v>260</v>
      </c>
      <c r="H6" s="57"/>
      <c r="I6" s="57"/>
      <c r="J6" s="57" t="s">
        <v>261</v>
      </c>
      <c r="K6" s="57"/>
      <c r="L6" s="57"/>
      <c r="M6" s="57" t="s">
        <v>262</v>
      </c>
      <c r="N6" s="57"/>
      <c r="O6" s="57"/>
      <c r="P6" s="57" t="s">
        <v>263</v>
      </c>
      <c r="Q6" s="57"/>
      <c r="R6" s="57"/>
      <c r="S6" s="57" t="s">
        <v>264</v>
      </c>
      <c r="T6" s="57"/>
      <c r="U6" s="57"/>
      <c r="V6" s="57" t="s">
        <v>265</v>
      </c>
      <c r="W6" s="57"/>
      <c r="X6" s="57"/>
      <c r="Y6" s="57" t="s">
        <v>266</v>
      </c>
      <c r="Z6" s="57" t="s">
        <v>267</v>
      </c>
      <c r="AA6" s="57" t="s">
        <v>268</v>
      </c>
      <c r="AB6" s="57" t="s">
        <v>269</v>
      </c>
      <c r="AC6" s="57" t="s">
        <v>270</v>
      </c>
      <c r="AD6" s="57" t="s">
        <v>271</v>
      </c>
      <c r="AE6" s="57" t="s">
        <v>272</v>
      </c>
      <c r="AF6" s="57" t="s">
        <v>59</v>
      </c>
      <c r="AG6" s="57" t="s">
        <v>273</v>
      </c>
      <c r="AH6" s="57" t="s">
        <v>274</v>
      </c>
      <c r="AI6" s="17"/>
    </row>
    <row r="7" spans="1:35" ht="39.200000000000003" customHeight="1">
      <c r="A7" s="17"/>
      <c r="B7" s="57"/>
      <c r="C7" s="57"/>
      <c r="D7" s="57"/>
      <c r="E7" s="57"/>
      <c r="F7" s="57"/>
      <c r="G7" s="20" t="s">
        <v>275</v>
      </c>
      <c r="H7" s="20" t="s">
        <v>276</v>
      </c>
      <c r="I7" s="20" t="s">
        <v>277</v>
      </c>
      <c r="J7" s="20" t="s">
        <v>133</v>
      </c>
      <c r="K7" s="20" t="s">
        <v>278</v>
      </c>
      <c r="L7" s="20" t="s">
        <v>279</v>
      </c>
      <c r="M7" s="20" t="s">
        <v>133</v>
      </c>
      <c r="N7" s="20" t="s">
        <v>278</v>
      </c>
      <c r="O7" s="20" t="s">
        <v>279</v>
      </c>
      <c r="P7" s="20" t="s">
        <v>133</v>
      </c>
      <c r="Q7" s="20" t="s">
        <v>278</v>
      </c>
      <c r="R7" s="20" t="s">
        <v>279</v>
      </c>
      <c r="S7" s="20" t="s">
        <v>133</v>
      </c>
      <c r="T7" s="20" t="s">
        <v>278</v>
      </c>
      <c r="U7" s="20" t="s">
        <v>279</v>
      </c>
      <c r="V7" s="20" t="s">
        <v>133</v>
      </c>
      <c r="W7" s="20" t="s">
        <v>278</v>
      </c>
      <c r="X7" s="20" t="s">
        <v>279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17"/>
    </row>
    <row r="8" spans="1:35" ht="22.7" customHeight="1">
      <c r="A8" s="17"/>
      <c r="B8" s="21" t="s">
        <v>9</v>
      </c>
      <c r="C8" s="21" t="s">
        <v>59</v>
      </c>
      <c r="D8" s="21">
        <v>0</v>
      </c>
      <c r="E8" s="21">
        <v>0</v>
      </c>
      <c r="F8" s="21">
        <v>6</v>
      </c>
      <c r="G8" s="21">
        <v>0</v>
      </c>
      <c r="H8" s="21">
        <v>0</v>
      </c>
      <c r="I8" s="21">
        <v>6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1</v>
      </c>
      <c r="AG8" s="21">
        <v>1</v>
      </c>
      <c r="AH8" s="21">
        <v>0</v>
      </c>
      <c r="AI8" s="17" t="s">
        <v>92</v>
      </c>
    </row>
    <row r="9" spans="1:35" ht="22.7" customHeight="1">
      <c r="A9" s="17"/>
      <c r="B9" s="21" t="s">
        <v>280</v>
      </c>
      <c r="C9" s="21" t="s">
        <v>252</v>
      </c>
      <c r="D9" s="21">
        <v>0</v>
      </c>
      <c r="E9" s="21">
        <v>0</v>
      </c>
      <c r="F9" s="21">
        <v>6</v>
      </c>
      <c r="G9" s="21">
        <v>0</v>
      </c>
      <c r="H9" s="21">
        <v>0</v>
      </c>
      <c r="I9" s="21">
        <v>6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1</v>
      </c>
      <c r="AG9" s="21">
        <v>1</v>
      </c>
      <c r="AH9" s="21">
        <v>0</v>
      </c>
      <c r="AI9" s="17"/>
    </row>
    <row r="10" spans="1:35" ht="22.7" customHeight="1">
      <c r="A10" s="17"/>
      <c r="B10" s="21" t="s">
        <v>136</v>
      </c>
      <c r="C10" s="21" t="s">
        <v>3</v>
      </c>
      <c r="D10" s="21">
        <v>0</v>
      </c>
      <c r="E10" s="21"/>
      <c r="F10" s="21">
        <v>6</v>
      </c>
      <c r="G10" s="21">
        <v>0</v>
      </c>
      <c r="H10" s="21">
        <v>0</v>
      </c>
      <c r="I10" s="21">
        <v>6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/>
      <c r="AE10" s="21"/>
      <c r="AF10" s="21">
        <v>1</v>
      </c>
      <c r="AG10" s="21">
        <v>1</v>
      </c>
      <c r="AH10" s="21"/>
      <c r="AI10" s="17"/>
    </row>
    <row r="11" spans="1:35" ht="14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 t="s">
        <v>92</v>
      </c>
      <c r="AB11" s="17"/>
      <c r="AC11" s="17"/>
      <c r="AD11" s="17"/>
      <c r="AE11" s="17"/>
      <c r="AF11" s="17"/>
      <c r="AG11" s="17"/>
      <c r="AH11" s="17"/>
      <c r="AI11" s="17"/>
    </row>
  </sheetData>
  <mergeCells count="25">
    <mergeCell ref="AE6:AE7"/>
    <mergeCell ref="AF6:AF7"/>
    <mergeCell ref="AG6:AG7"/>
    <mergeCell ref="AH6:AH7"/>
    <mergeCell ref="Z6:Z7"/>
    <mergeCell ref="AA6:AA7"/>
    <mergeCell ref="AB6:AB7"/>
    <mergeCell ref="AC6:AC7"/>
    <mergeCell ref="AD6:AD7"/>
    <mergeCell ref="B3:AH3"/>
    <mergeCell ref="D5:F5"/>
    <mergeCell ref="G5:AE5"/>
    <mergeCell ref="AF5:AH5"/>
    <mergeCell ref="G6:I6"/>
    <mergeCell ref="J6:L6"/>
    <mergeCell ref="M6:O6"/>
    <mergeCell ref="P6:R6"/>
    <mergeCell ref="S6:U6"/>
    <mergeCell ref="V6:X6"/>
    <mergeCell ref="B5:B7"/>
    <mergeCell ref="C5:C7"/>
    <mergeCell ref="D6:D7"/>
    <mergeCell ref="E6:E7"/>
    <mergeCell ref="F6:F7"/>
    <mergeCell ref="Y6:Y7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7"/>
  <sheetViews>
    <sheetView workbookViewId="0">
      <selection activeCell="B3" sqref="B3:T3"/>
    </sheetView>
  </sheetViews>
  <sheetFormatPr defaultColWidth="10" defaultRowHeight="13.5"/>
  <cols>
    <col min="1" max="1" width="4.5" customWidth="1"/>
    <col min="2" max="2" width="9.75" customWidth="1"/>
    <col min="3" max="3" width="25.375" customWidth="1"/>
    <col min="4" max="21" width="9.75" customWidth="1"/>
  </cols>
  <sheetData>
    <row r="1" spans="1:21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 t="s">
        <v>0</v>
      </c>
      <c r="U2" s="17"/>
    </row>
    <row r="3" spans="1:21" ht="41.85" customHeight="1">
      <c r="A3" s="17"/>
      <c r="B3" s="56" t="s">
        <v>281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17"/>
    </row>
    <row r="4" spans="1:21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 t="s">
        <v>0</v>
      </c>
      <c r="U4" s="17"/>
    </row>
    <row r="5" spans="1:21" ht="33.950000000000003" customHeight="1">
      <c r="A5" s="17"/>
      <c r="B5" s="20" t="s">
        <v>282</v>
      </c>
      <c r="C5" s="20" t="s">
        <v>243</v>
      </c>
      <c r="D5" s="20" t="s">
        <v>59</v>
      </c>
      <c r="E5" s="20" t="s">
        <v>283</v>
      </c>
      <c r="F5" s="20" t="s">
        <v>284</v>
      </c>
      <c r="G5" s="20" t="s">
        <v>285</v>
      </c>
      <c r="H5" s="20" t="s">
        <v>286</v>
      </c>
      <c r="I5" s="20" t="s">
        <v>287</v>
      </c>
      <c r="J5" s="20" t="s">
        <v>288</v>
      </c>
      <c r="K5" s="20" t="s">
        <v>289</v>
      </c>
      <c r="L5" s="20" t="s">
        <v>290</v>
      </c>
      <c r="M5" s="20" t="s">
        <v>291</v>
      </c>
      <c r="N5" s="20" t="s">
        <v>292</v>
      </c>
      <c r="O5" s="20" t="s">
        <v>293</v>
      </c>
      <c r="P5" s="20" t="s">
        <v>294</v>
      </c>
      <c r="Q5" s="20" t="s">
        <v>295</v>
      </c>
      <c r="R5" s="20" t="s">
        <v>296</v>
      </c>
      <c r="S5" s="20" t="s">
        <v>297</v>
      </c>
      <c r="T5" s="20" t="s">
        <v>298</v>
      </c>
      <c r="U5" s="17"/>
    </row>
    <row r="6" spans="1:21" ht="22.7" customHeight="1">
      <c r="A6" s="17"/>
      <c r="B6" s="21"/>
      <c r="C6" s="21"/>
      <c r="D6" s="21">
        <v>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17"/>
    </row>
    <row r="7" spans="1:21" ht="14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 t="s">
        <v>92</v>
      </c>
      <c r="N7" s="17"/>
      <c r="O7" s="17"/>
      <c r="P7" s="17"/>
      <c r="Q7" s="17"/>
      <c r="R7" s="17"/>
      <c r="S7" s="17"/>
      <c r="T7" s="17"/>
      <c r="U7" s="17"/>
    </row>
  </sheetData>
  <mergeCells count="1">
    <mergeCell ref="B3:T3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4" sqref="G4"/>
    </sheetView>
  </sheetViews>
  <sheetFormatPr defaultColWidth="10" defaultRowHeight="13.5"/>
  <cols>
    <col min="1" max="1" width="4.125" customWidth="1"/>
    <col min="2" max="2" width="17.75" customWidth="1"/>
    <col min="3" max="3" width="19.375" customWidth="1"/>
    <col min="4" max="4" width="15.75" customWidth="1"/>
    <col min="5" max="5" width="19.5" customWidth="1"/>
    <col min="6" max="6" width="14.125" customWidth="1"/>
    <col min="7" max="7" width="12.875" customWidth="1"/>
    <col min="8" max="8" width="9.75" customWidth="1"/>
  </cols>
  <sheetData>
    <row r="1" spans="1:8" ht="14.25" customHeight="1">
      <c r="A1" s="17"/>
      <c r="B1" s="17"/>
      <c r="C1" s="17"/>
      <c r="D1" s="17"/>
      <c r="E1" s="17"/>
      <c r="F1" s="17"/>
      <c r="G1" s="17"/>
      <c r="H1" s="17"/>
    </row>
    <row r="2" spans="1:8" ht="14.25" customHeight="1">
      <c r="A2" s="17"/>
      <c r="B2" s="18" t="s">
        <v>52</v>
      </c>
      <c r="C2" s="17"/>
      <c r="D2" s="17"/>
      <c r="E2" s="17"/>
      <c r="F2" s="17"/>
      <c r="G2" s="17" t="s">
        <v>0</v>
      </c>
      <c r="H2" s="17"/>
    </row>
    <row r="3" spans="1:8" ht="35.65" customHeight="1">
      <c r="A3" s="17"/>
      <c r="B3" s="56" t="s">
        <v>299</v>
      </c>
      <c r="C3" s="56"/>
      <c r="D3" s="56"/>
      <c r="E3" s="56"/>
      <c r="F3" s="56"/>
      <c r="G3" s="56"/>
      <c r="H3" s="17"/>
    </row>
    <row r="4" spans="1:8" ht="14.25" customHeight="1">
      <c r="A4" s="17"/>
      <c r="B4" s="17"/>
      <c r="C4" s="17"/>
      <c r="D4" s="17"/>
      <c r="E4" s="17"/>
      <c r="F4" s="17"/>
      <c r="G4" s="19" t="s">
        <v>54</v>
      </c>
      <c r="H4" s="17"/>
    </row>
    <row r="5" spans="1:8" ht="22.7" customHeight="1">
      <c r="A5" s="17"/>
      <c r="B5" s="20" t="s">
        <v>127</v>
      </c>
      <c r="C5" s="20" t="s">
        <v>128</v>
      </c>
      <c r="D5" s="20" t="s">
        <v>129</v>
      </c>
      <c r="E5" s="57" t="s">
        <v>300</v>
      </c>
      <c r="F5" s="57"/>
      <c r="G5" s="57"/>
      <c r="H5" s="17"/>
    </row>
    <row r="6" spans="1:8" ht="22.7" customHeight="1">
      <c r="A6" s="17"/>
      <c r="B6" s="21"/>
      <c r="C6" s="21"/>
      <c r="D6" s="21"/>
      <c r="E6" s="20" t="s">
        <v>59</v>
      </c>
      <c r="F6" s="20" t="s">
        <v>131</v>
      </c>
      <c r="G6" s="20" t="s">
        <v>132</v>
      </c>
      <c r="H6" s="17"/>
    </row>
    <row r="7" spans="1:8" ht="22.7" customHeight="1">
      <c r="A7" s="17"/>
      <c r="B7" s="21"/>
      <c r="C7" s="21"/>
      <c r="D7" s="21"/>
      <c r="E7" s="39"/>
      <c r="F7" s="39"/>
      <c r="G7" s="39"/>
      <c r="H7" s="17" t="s">
        <v>92</v>
      </c>
    </row>
    <row r="8" spans="1:8" ht="14.25" customHeight="1">
      <c r="A8" s="17"/>
      <c r="B8" s="17"/>
      <c r="C8" s="17"/>
      <c r="D8" s="17" t="s">
        <v>92</v>
      </c>
      <c r="E8" s="17"/>
      <c r="F8" s="17"/>
      <c r="G8" s="17"/>
      <c r="H8" s="17"/>
    </row>
  </sheetData>
  <mergeCells count="2">
    <mergeCell ref="B3:G3"/>
    <mergeCell ref="E5:G5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N4" sqref="N4"/>
    </sheetView>
  </sheetViews>
  <sheetFormatPr defaultColWidth="10" defaultRowHeight="13.5"/>
  <cols>
    <col min="1" max="1" width="3.25" customWidth="1"/>
    <col min="2" max="2" width="14" customWidth="1"/>
    <col min="3" max="3" width="15.375" customWidth="1"/>
    <col min="4" max="4" width="17.375" customWidth="1"/>
    <col min="5" max="15" width="9.75" customWidth="1"/>
  </cols>
  <sheetData>
    <row r="1" spans="1:15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 t="s">
        <v>0</v>
      </c>
      <c r="O2" s="17"/>
    </row>
    <row r="3" spans="1:15" ht="52.5" customHeight="1">
      <c r="A3" s="17"/>
      <c r="B3" s="56" t="s">
        <v>301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7"/>
    </row>
    <row r="4" spans="1:15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9" t="s">
        <v>54</v>
      </c>
      <c r="O4" s="17"/>
    </row>
    <row r="5" spans="1:15" ht="22.7" customHeight="1">
      <c r="A5" s="17"/>
      <c r="B5" s="61" t="s">
        <v>195</v>
      </c>
      <c r="C5" s="57" t="s">
        <v>196</v>
      </c>
      <c r="D5" s="57" t="s">
        <v>128</v>
      </c>
      <c r="E5" s="57" t="s">
        <v>129</v>
      </c>
      <c r="F5" s="60" t="s">
        <v>197</v>
      </c>
      <c r="G5" s="60"/>
      <c r="H5" s="60"/>
      <c r="I5" s="60"/>
      <c r="J5" s="60"/>
      <c r="K5" s="60"/>
      <c r="L5" s="60"/>
      <c r="M5" s="60"/>
      <c r="N5" s="60"/>
      <c r="O5" s="17"/>
    </row>
    <row r="6" spans="1:15" ht="22.7" customHeight="1">
      <c r="A6" s="17"/>
      <c r="B6" s="61"/>
      <c r="C6" s="57"/>
      <c r="D6" s="57"/>
      <c r="E6" s="57"/>
      <c r="F6" s="57" t="s">
        <v>59</v>
      </c>
      <c r="G6" s="57"/>
      <c r="H6" s="57"/>
      <c r="I6" s="57" t="s">
        <v>103</v>
      </c>
      <c r="J6" s="57"/>
      <c r="K6" s="57"/>
      <c r="L6" s="60" t="s">
        <v>302</v>
      </c>
      <c r="M6" s="60"/>
      <c r="N6" s="60"/>
      <c r="O6" s="17"/>
    </row>
    <row r="7" spans="1:15" ht="22.7" customHeight="1">
      <c r="A7" s="17"/>
      <c r="B7" s="61"/>
      <c r="C7" s="57"/>
      <c r="D7" s="57"/>
      <c r="E7" s="57"/>
      <c r="F7" s="20" t="s">
        <v>133</v>
      </c>
      <c r="G7" s="20" t="s">
        <v>134</v>
      </c>
      <c r="H7" s="20" t="s">
        <v>135</v>
      </c>
      <c r="I7" s="20" t="s">
        <v>133</v>
      </c>
      <c r="J7" s="20" t="s">
        <v>134</v>
      </c>
      <c r="K7" s="20" t="s">
        <v>135</v>
      </c>
      <c r="L7" s="20" t="s">
        <v>133</v>
      </c>
      <c r="M7" s="20" t="s">
        <v>134</v>
      </c>
      <c r="N7" s="34" t="s">
        <v>203</v>
      </c>
      <c r="O7" s="17"/>
    </row>
    <row r="8" spans="1:15" ht="22.7" customHeight="1">
      <c r="A8" s="17"/>
      <c r="B8" s="40"/>
      <c r="C8" s="21"/>
      <c r="D8" s="21"/>
      <c r="E8" s="21"/>
      <c r="F8" s="39"/>
      <c r="G8" s="39"/>
      <c r="H8" s="39"/>
      <c r="I8" s="39"/>
      <c r="J8" s="39"/>
      <c r="K8" s="39"/>
      <c r="L8" s="39"/>
      <c r="M8" s="39"/>
      <c r="N8" s="41"/>
      <c r="O8" s="17"/>
    </row>
    <row r="9" spans="1:15" ht="14.2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 t="s">
        <v>0</v>
      </c>
      <c r="O9" s="17"/>
    </row>
    <row r="10" spans="1:15" ht="14.25" customHeight="1">
      <c r="A10" s="17"/>
      <c r="B10" s="55" t="s">
        <v>193</v>
      </c>
      <c r="C10" s="55"/>
      <c r="D10" s="55"/>
      <c r="E10" s="55"/>
      <c r="F10" s="55"/>
      <c r="G10" s="55"/>
      <c r="H10" s="55"/>
      <c r="I10" s="55"/>
      <c r="J10" s="55"/>
      <c r="K10" s="55"/>
      <c r="L10" s="17"/>
      <c r="M10" s="17"/>
      <c r="N10" s="17"/>
      <c r="O10" s="17"/>
    </row>
    <row r="11" spans="1:15" ht="14.25" customHeight="1">
      <c r="A11" s="17"/>
      <c r="B11" s="17"/>
      <c r="C11" s="17"/>
      <c r="D11" s="17"/>
      <c r="E11" s="17"/>
      <c r="F11" s="17"/>
      <c r="G11" s="17" t="s">
        <v>92</v>
      </c>
      <c r="H11" s="17"/>
      <c r="I11" s="17"/>
      <c r="J11" s="17"/>
      <c r="K11" s="17"/>
      <c r="L11" s="17"/>
      <c r="M11" s="17"/>
      <c r="N11" s="17"/>
      <c r="O11" s="17"/>
    </row>
  </sheetData>
  <mergeCells count="10">
    <mergeCell ref="B10:K10"/>
    <mergeCell ref="B5:B7"/>
    <mergeCell ref="C5:C7"/>
    <mergeCell ref="D5:D7"/>
    <mergeCell ref="E5:E7"/>
    <mergeCell ref="B3:N3"/>
    <mergeCell ref="F5:N5"/>
    <mergeCell ref="F6:H6"/>
    <mergeCell ref="I6:K6"/>
    <mergeCell ref="L6:N6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M4" sqref="M4"/>
    </sheetView>
  </sheetViews>
  <sheetFormatPr defaultColWidth="10" defaultRowHeight="13.5"/>
  <cols>
    <col min="1" max="3" width="9.75" customWidth="1"/>
    <col min="4" max="4" width="5.625" customWidth="1"/>
    <col min="5" max="5" width="5.375" customWidth="1"/>
    <col min="6" max="6" width="9.625" customWidth="1"/>
    <col min="7" max="10" width="9.75" customWidth="1"/>
    <col min="11" max="11" width="10.375" customWidth="1"/>
    <col min="12" max="12" width="10.75" customWidth="1"/>
    <col min="13" max="13" width="10.625" customWidth="1"/>
    <col min="14" max="14" width="9.75" customWidth="1"/>
  </cols>
  <sheetData>
    <row r="1" spans="1:14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 t="s">
        <v>0</v>
      </c>
      <c r="N2" s="17"/>
    </row>
    <row r="3" spans="1:14" ht="41.25" customHeight="1">
      <c r="A3" s="17"/>
      <c r="B3" s="56" t="s">
        <v>303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7"/>
    </row>
    <row r="4" spans="1:14" ht="14.25" customHeight="1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38" t="s">
        <v>54</v>
      </c>
      <c r="N4" s="17"/>
    </row>
    <row r="5" spans="1:14" ht="22.7" customHeight="1">
      <c r="A5" s="17"/>
      <c r="B5" s="57" t="s">
        <v>127</v>
      </c>
      <c r="C5" s="57" t="s">
        <v>304</v>
      </c>
      <c r="D5" s="57" t="s">
        <v>305</v>
      </c>
      <c r="E5" s="57"/>
      <c r="F5" s="57" t="s">
        <v>233</v>
      </c>
      <c r="G5" s="57" t="s">
        <v>234</v>
      </c>
      <c r="H5" s="57" t="s">
        <v>235</v>
      </c>
      <c r="I5" s="57" t="s">
        <v>236</v>
      </c>
      <c r="J5" s="57" t="s">
        <v>237</v>
      </c>
      <c r="K5" s="57" t="s">
        <v>197</v>
      </c>
      <c r="L5" s="57"/>
      <c r="M5" s="57"/>
      <c r="N5" s="17"/>
    </row>
    <row r="6" spans="1:14" ht="44.65" customHeight="1">
      <c r="A6" s="17"/>
      <c r="B6" s="57"/>
      <c r="C6" s="57"/>
      <c r="D6" s="20" t="s">
        <v>238</v>
      </c>
      <c r="E6" s="20" t="s">
        <v>239</v>
      </c>
      <c r="F6" s="57"/>
      <c r="G6" s="57"/>
      <c r="H6" s="57"/>
      <c r="I6" s="57"/>
      <c r="J6" s="57"/>
      <c r="K6" s="20" t="s">
        <v>133</v>
      </c>
      <c r="L6" s="20" t="s">
        <v>103</v>
      </c>
      <c r="M6" s="20" t="s">
        <v>306</v>
      </c>
      <c r="N6" s="17"/>
    </row>
    <row r="7" spans="1:14" ht="22.7" customHeight="1">
      <c r="A7" s="17"/>
      <c r="B7" s="21"/>
      <c r="C7" s="21"/>
      <c r="D7" s="21"/>
      <c r="E7" s="21"/>
      <c r="F7" s="21"/>
      <c r="G7" s="21"/>
      <c r="H7" s="21"/>
      <c r="I7" s="21"/>
      <c r="J7" s="21"/>
      <c r="K7" s="39"/>
      <c r="L7" s="39"/>
      <c r="M7" s="39"/>
      <c r="N7" s="17"/>
    </row>
    <row r="8" spans="1:14" ht="14.2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 t="s">
        <v>0</v>
      </c>
      <c r="N8" s="17"/>
    </row>
    <row r="9" spans="1:14" ht="14.25" customHeight="1">
      <c r="A9" s="17"/>
      <c r="B9" s="55" t="s">
        <v>307</v>
      </c>
      <c r="C9" s="55"/>
      <c r="D9" s="55"/>
      <c r="E9" s="55"/>
      <c r="F9" s="55"/>
      <c r="G9" s="55"/>
      <c r="H9" s="55"/>
      <c r="I9" s="55"/>
      <c r="J9" s="55"/>
      <c r="K9" s="55"/>
      <c r="L9" s="17"/>
      <c r="M9" s="17"/>
      <c r="N9" s="17"/>
    </row>
    <row r="10" spans="1:14" ht="14.25" customHeight="1">
      <c r="A10" s="17"/>
      <c r="B10" s="17"/>
      <c r="C10" s="17"/>
      <c r="D10" s="17"/>
      <c r="E10" s="17"/>
      <c r="F10" s="17"/>
      <c r="G10" s="17"/>
      <c r="H10" s="17"/>
      <c r="I10" s="17" t="s">
        <v>92</v>
      </c>
      <c r="J10" s="17"/>
      <c r="K10" s="17"/>
      <c r="L10" s="17"/>
      <c r="M10" s="17"/>
      <c r="N10" s="17"/>
    </row>
  </sheetData>
  <mergeCells count="11">
    <mergeCell ref="B3:M3"/>
    <mergeCell ref="D5:E5"/>
    <mergeCell ref="K5:M5"/>
    <mergeCell ref="B9:K9"/>
    <mergeCell ref="B5:B6"/>
    <mergeCell ref="C5:C6"/>
    <mergeCell ref="F5:F6"/>
    <mergeCell ref="G5:G6"/>
    <mergeCell ref="H5:H6"/>
    <mergeCell ref="I5:I6"/>
    <mergeCell ref="J5:J6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4" sqref="E4"/>
    </sheetView>
  </sheetViews>
  <sheetFormatPr defaultColWidth="10" defaultRowHeight="13.5"/>
  <cols>
    <col min="1" max="1" width="9.75" customWidth="1"/>
    <col min="2" max="2" width="36.875" customWidth="1"/>
    <col min="3" max="3" width="9.75" customWidth="1"/>
    <col min="4" max="4" width="41" customWidth="1"/>
    <col min="5" max="6" width="9.75" customWidth="1"/>
  </cols>
  <sheetData>
    <row r="1" spans="1:6" ht="14.25" customHeight="1">
      <c r="A1" s="17"/>
      <c r="B1" s="17"/>
      <c r="C1" s="17"/>
      <c r="D1" s="17"/>
      <c r="E1" s="17"/>
      <c r="F1" s="17"/>
    </row>
    <row r="2" spans="1:6" ht="14.25" customHeight="1">
      <c r="A2" s="17"/>
      <c r="B2" s="18" t="s">
        <v>52</v>
      </c>
      <c r="C2" s="17"/>
      <c r="D2" s="17"/>
      <c r="E2" s="17" t="s">
        <v>0</v>
      </c>
      <c r="F2" s="17"/>
    </row>
    <row r="3" spans="1:6" ht="35.1" customHeight="1">
      <c r="A3" s="17"/>
      <c r="B3" s="56" t="s">
        <v>308</v>
      </c>
      <c r="C3" s="56"/>
      <c r="D3" s="56"/>
      <c r="E3" s="56"/>
      <c r="F3" s="17"/>
    </row>
    <row r="4" spans="1:6" ht="14.25" customHeight="1">
      <c r="A4" s="17"/>
      <c r="B4" s="17"/>
      <c r="C4" s="17"/>
      <c r="D4" s="17"/>
      <c r="E4" s="17" t="s">
        <v>54</v>
      </c>
      <c r="F4" s="17"/>
    </row>
    <row r="5" spans="1:6" ht="22.7" customHeight="1">
      <c r="A5" s="17"/>
      <c r="B5" s="20" t="s">
        <v>55</v>
      </c>
      <c r="C5" s="20"/>
      <c r="D5" s="57" t="s">
        <v>56</v>
      </c>
      <c r="E5" s="57"/>
      <c r="F5" s="17"/>
    </row>
    <row r="6" spans="1:6" ht="22.7" customHeight="1">
      <c r="A6" s="17"/>
      <c r="B6" s="21" t="s">
        <v>57</v>
      </c>
      <c r="C6" s="21" t="s">
        <v>58</v>
      </c>
      <c r="D6" s="21" t="s">
        <v>57</v>
      </c>
      <c r="E6" s="21" t="s">
        <v>309</v>
      </c>
      <c r="F6" s="17"/>
    </row>
    <row r="7" spans="1:6" ht="22.7" customHeight="1">
      <c r="A7" s="17"/>
      <c r="B7" s="21" t="s">
        <v>63</v>
      </c>
      <c r="C7" s="33"/>
      <c r="D7" s="21" t="s">
        <v>105</v>
      </c>
      <c r="E7" s="33"/>
      <c r="F7" s="17"/>
    </row>
    <row r="8" spans="1:6" ht="22.7" customHeight="1">
      <c r="A8" s="17"/>
      <c r="B8" s="21" t="s">
        <v>310</v>
      </c>
      <c r="C8" s="33"/>
      <c r="D8" s="21" t="s">
        <v>311</v>
      </c>
      <c r="E8" s="33"/>
      <c r="F8" s="17"/>
    </row>
    <row r="9" spans="1:6" ht="22.7" customHeight="1">
      <c r="A9" s="17"/>
      <c r="B9" s="21"/>
      <c r="C9" s="33"/>
      <c r="D9" s="21"/>
      <c r="E9" s="33" t="s">
        <v>0</v>
      </c>
      <c r="F9" s="17" t="s">
        <v>92</v>
      </c>
    </row>
    <row r="10" spans="1:6" ht="22.7" customHeight="1">
      <c r="A10" s="17"/>
      <c r="B10" s="21"/>
      <c r="C10" s="33"/>
      <c r="D10" s="21"/>
      <c r="E10" s="33" t="s">
        <v>0</v>
      </c>
      <c r="F10" s="17"/>
    </row>
    <row r="11" spans="1:6" ht="22.7" customHeight="1">
      <c r="A11" s="17"/>
      <c r="B11" s="21" t="s">
        <v>100</v>
      </c>
      <c r="C11" s="33"/>
      <c r="D11" s="21" t="s">
        <v>106</v>
      </c>
      <c r="E11" s="33"/>
      <c r="F11" s="17"/>
    </row>
    <row r="12" spans="1:6" ht="14.25" customHeight="1">
      <c r="A12" s="17"/>
      <c r="B12" s="17"/>
      <c r="C12" s="17"/>
      <c r="D12" s="17" t="s">
        <v>92</v>
      </c>
      <c r="E12" s="17"/>
      <c r="F12" s="17"/>
    </row>
  </sheetData>
  <mergeCells count="2">
    <mergeCell ref="B3:E3"/>
    <mergeCell ref="D5:E5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N4" sqref="N4"/>
    </sheetView>
  </sheetViews>
  <sheetFormatPr defaultColWidth="10" defaultRowHeight="13.5"/>
  <cols>
    <col min="1" max="1" width="5.5" customWidth="1"/>
    <col min="2" max="2" width="16" customWidth="1"/>
    <col min="3" max="3" width="21.5" customWidth="1"/>
    <col min="4" max="4" width="20" customWidth="1"/>
    <col min="5" max="15" width="9.75" customWidth="1"/>
  </cols>
  <sheetData>
    <row r="1" spans="1:15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 t="s">
        <v>0</v>
      </c>
      <c r="O2" s="17"/>
    </row>
    <row r="3" spans="1:15" ht="45.75" customHeight="1">
      <c r="A3" s="17"/>
      <c r="B3" s="56" t="s">
        <v>312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7"/>
    </row>
    <row r="4" spans="1:15" ht="14.25" customHeight="1">
      <c r="A4" s="1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 t="s">
        <v>54</v>
      </c>
      <c r="O4" s="17"/>
    </row>
    <row r="5" spans="1:15" ht="22.7" customHeight="1">
      <c r="A5" s="17"/>
      <c r="B5" s="57" t="s">
        <v>195</v>
      </c>
      <c r="C5" s="57" t="s">
        <v>196</v>
      </c>
      <c r="D5" s="57" t="s">
        <v>128</v>
      </c>
      <c r="E5" s="57" t="s">
        <v>129</v>
      </c>
      <c r="F5" s="57" t="s">
        <v>197</v>
      </c>
      <c r="G5" s="57"/>
      <c r="H5" s="57"/>
      <c r="I5" s="57"/>
      <c r="J5" s="57"/>
      <c r="K5" s="57"/>
      <c r="L5" s="57"/>
      <c r="M5" s="57"/>
      <c r="N5" s="57"/>
      <c r="O5" s="17"/>
    </row>
    <row r="6" spans="1:15" ht="22.7" customHeight="1">
      <c r="A6" s="17"/>
      <c r="B6" s="57"/>
      <c r="C6" s="57"/>
      <c r="D6" s="57"/>
      <c r="E6" s="57"/>
      <c r="F6" s="57" t="s">
        <v>59</v>
      </c>
      <c r="G6" s="57"/>
      <c r="H6" s="57"/>
      <c r="I6" s="57" t="s">
        <v>62</v>
      </c>
      <c r="J6" s="57"/>
      <c r="K6" s="57"/>
      <c r="L6" s="57" t="s">
        <v>313</v>
      </c>
      <c r="M6" s="57"/>
      <c r="N6" s="57"/>
      <c r="O6" s="17"/>
    </row>
    <row r="7" spans="1:15" ht="22.7" customHeight="1">
      <c r="A7" s="17"/>
      <c r="B7" s="57"/>
      <c r="C7" s="57"/>
      <c r="D7" s="57"/>
      <c r="E7" s="57"/>
      <c r="F7" s="20" t="s">
        <v>133</v>
      </c>
      <c r="G7" s="20" t="s">
        <v>134</v>
      </c>
      <c r="H7" s="20" t="s">
        <v>135</v>
      </c>
      <c r="I7" s="20" t="s">
        <v>133</v>
      </c>
      <c r="J7" s="20" t="s">
        <v>134</v>
      </c>
      <c r="K7" s="20" t="s">
        <v>135</v>
      </c>
      <c r="L7" s="20" t="s">
        <v>133</v>
      </c>
      <c r="M7" s="20" t="s">
        <v>134</v>
      </c>
      <c r="N7" s="20" t="s">
        <v>203</v>
      </c>
      <c r="O7" s="17"/>
    </row>
    <row r="8" spans="1:15" ht="22.7" customHeight="1">
      <c r="A8" s="17"/>
      <c r="B8" s="21"/>
      <c r="C8" s="21"/>
      <c r="D8" s="21"/>
      <c r="E8" s="21"/>
      <c r="F8" s="33"/>
      <c r="G8" s="33"/>
      <c r="H8" s="33"/>
      <c r="I8" s="33"/>
      <c r="J8" s="33"/>
      <c r="K8" s="33"/>
      <c r="L8" s="33"/>
      <c r="M8" s="33"/>
      <c r="N8" s="33"/>
      <c r="O8" s="17"/>
    </row>
    <row r="9" spans="1:15" ht="14.25" customHeight="1">
      <c r="A9" s="17"/>
      <c r="B9" s="17"/>
      <c r="C9" s="17"/>
      <c r="D9" s="17"/>
      <c r="E9" s="17"/>
      <c r="F9" s="17"/>
      <c r="G9" s="17"/>
      <c r="H9" s="17"/>
      <c r="I9" s="17"/>
      <c r="J9" s="17" t="s">
        <v>92</v>
      </c>
      <c r="K9" s="17"/>
      <c r="L9" s="17"/>
      <c r="M9" s="17"/>
      <c r="N9" s="17"/>
      <c r="O9" s="17"/>
    </row>
  </sheetData>
  <mergeCells count="9">
    <mergeCell ref="B3:N3"/>
    <mergeCell ref="F5:N5"/>
    <mergeCell ref="F6:H6"/>
    <mergeCell ref="I6:K6"/>
    <mergeCell ref="L6:N6"/>
    <mergeCell ref="B5:B7"/>
    <mergeCell ref="C5:C7"/>
    <mergeCell ref="D5:D7"/>
    <mergeCell ref="E5:E7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N4" sqref="N4"/>
    </sheetView>
  </sheetViews>
  <sheetFormatPr defaultColWidth="10" defaultRowHeight="13.5"/>
  <cols>
    <col min="1" max="1" width="4.125" customWidth="1"/>
    <col min="2" max="2" width="9.75" customWidth="1"/>
    <col min="3" max="3" width="22.75" customWidth="1"/>
    <col min="4" max="4" width="22" customWidth="1"/>
    <col min="5" max="5" width="7.625" customWidth="1"/>
    <col min="6" max="6" width="9.75" customWidth="1"/>
    <col min="7" max="7" width="4.375" customWidth="1"/>
    <col min="8" max="8" width="4.5" customWidth="1"/>
    <col min="9" max="9" width="4.125" customWidth="1"/>
    <col min="10" max="10" width="4.25" customWidth="1"/>
    <col min="11" max="11" width="3.875" customWidth="1"/>
    <col min="12" max="12" width="9.75" customWidth="1"/>
    <col min="13" max="13" width="11.25" customWidth="1"/>
    <col min="14" max="14" width="14.625" customWidth="1"/>
    <col min="15" max="15" width="9.75" customWidth="1"/>
  </cols>
  <sheetData>
    <row r="1" spans="1:15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 t="s">
        <v>0</v>
      </c>
      <c r="O2" s="17"/>
    </row>
    <row r="3" spans="1:15" ht="50.25" customHeight="1">
      <c r="A3" s="17"/>
      <c r="B3" s="56" t="s">
        <v>314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7"/>
    </row>
    <row r="4" spans="1:15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9" t="s">
        <v>54</v>
      </c>
      <c r="O4" s="17"/>
    </row>
    <row r="5" spans="1:15" ht="47.45" customHeight="1">
      <c r="A5" s="17"/>
      <c r="B5" s="57" t="s">
        <v>127</v>
      </c>
      <c r="C5" s="57" t="s">
        <v>315</v>
      </c>
      <c r="D5" s="57" t="s">
        <v>316</v>
      </c>
      <c r="E5" s="57" t="s">
        <v>232</v>
      </c>
      <c r="F5" s="57"/>
      <c r="G5" s="57" t="s">
        <v>233</v>
      </c>
      <c r="H5" s="57" t="s">
        <v>234</v>
      </c>
      <c r="I5" s="57" t="s">
        <v>235</v>
      </c>
      <c r="J5" s="57" t="s">
        <v>236</v>
      </c>
      <c r="K5" s="57" t="s">
        <v>237</v>
      </c>
      <c r="L5" s="57" t="s">
        <v>197</v>
      </c>
      <c r="M5" s="57"/>
      <c r="N5" s="57"/>
      <c r="O5" s="17"/>
    </row>
    <row r="6" spans="1:15" ht="37.35" customHeight="1">
      <c r="A6" s="17"/>
      <c r="B6" s="57"/>
      <c r="C6" s="57"/>
      <c r="D6" s="57"/>
      <c r="E6" s="20" t="s">
        <v>238</v>
      </c>
      <c r="F6" s="20" t="s">
        <v>239</v>
      </c>
      <c r="G6" s="57"/>
      <c r="H6" s="57"/>
      <c r="I6" s="57"/>
      <c r="J6" s="57"/>
      <c r="K6" s="57"/>
      <c r="L6" s="20" t="s">
        <v>133</v>
      </c>
      <c r="M6" s="20" t="s">
        <v>62</v>
      </c>
      <c r="N6" s="20" t="s">
        <v>317</v>
      </c>
      <c r="O6" s="17" t="s">
        <v>92</v>
      </c>
    </row>
    <row r="7" spans="1:15" ht="22.7" customHeight="1">
      <c r="A7" s="17"/>
      <c r="B7" s="20"/>
      <c r="C7" s="20"/>
      <c r="D7" s="20"/>
      <c r="E7" s="20"/>
      <c r="F7" s="20"/>
      <c r="G7" s="20"/>
      <c r="H7" s="20"/>
      <c r="I7" s="20"/>
      <c r="J7" s="20"/>
      <c r="K7" s="20"/>
      <c r="L7" s="37"/>
      <c r="M7" s="37"/>
      <c r="N7" s="37"/>
      <c r="O7" s="17"/>
    </row>
    <row r="8" spans="1:15" ht="14.2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 t="s">
        <v>0</v>
      </c>
      <c r="O8" s="17"/>
    </row>
    <row r="9" spans="1:15" ht="14.25" customHeight="1">
      <c r="A9" s="17"/>
      <c r="B9" s="55" t="s">
        <v>318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17"/>
      <c r="N9" s="17"/>
      <c r="O9" s="17"/>
    </row>
    <row r="10" spans="1:15" ht="14.25" customHeight="1">
      <c r="A10" s="17"/>
      <c r="B10" s="17"/>
      <c r="C10" s="17"/>
      <c r="D10" s="17"/>
      <c r="E10" s="17"/>
      <c r="F10" s="17"/>
      <c r="G10" s="17"/>
      <c r="H10" s="17"/>
      <c r="I10" s="17" t="s">
        <v>92</v>
      </c>
      <c r="J10" s="17"/>
      <c r="K10" s="17"/>
      <c r="L10" s="17"/>
      <c r="M10" s="17"/>
      <c r="N10" s="17"/>
      <c r="O10" s="17"/>
    </row>
  </sheetData>
  <mergeCells count="12">
    <mergeCell ref="B3:N3"/>
    <mergeCell ref="E5:F5"/>
    <mergeCell ref="L5:N5"/>
    <mergeCell ref="B9:L9"/>
    <mergeCell ref="B5:B6"/>
    <mergeCell ref="C5:C6"/>
    <mergeCell ref="D5:D6"/>
    <mergeCell ref="G5:G6"/>
    <mergeCell ref="H5:H6"/>
    <mergeCell ref="I5:I6"/>
    <mergeCell ref="J5:J6"/>
    <mergeCell ref="K5:K6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7" workbookViewId="0">
      <selection activeCell="B28" sqref="B28"/>
    </sheetView>
  </sheetViews>
  <sheetFormatPr defaultColWidth="10" defaultRowHeight="13.5"/>
  <cols>
    <col min="1" max="1" width="4.25" customWidth="1"/>
    <col min="2" max="2" width="50.375" customWidth="1"/>
    <col min="3" max="3" width="54.875" customWidth="1"/>
  </cols>
  <sheetData>
    <row r="1" spans="1:3" ht="14.25" customHeight="1">
      <c r="A1" s="17"/>
      <c r="B1" s="17"/>
      <c r="C1" s="17"/>
    </row>
    <row r="2" spans="1:3" ht="30" customHeight="1">
      <c r="A2" s="17"/>
      <c r="B2" s="56" t="s">
        <v>14</v>
      </c>
      <c r="C2" s="56"/>
    </row>
    <row r="3" spans="1:3" ht="14.25" customHeight="1">
      <c r="A3" s="17"/>
      <c r="B3" s="17"/>
      <c r="C3" s="17" t="s">
        <v>0</v>
      </c>
    </row>
    <row r="4" spans="1:3" ht="22.7" customHeight="1">
      <c r="A4" s="17"/>
      <c r="B4" s="20" t="s">
        <v>15</v>
      </c>
      <c r="C4" s="20" t="s">
        <v>16</v>
      </c>
    </row>
    <row r="5" spans="1:3" ht="22.7" customHeight="1">
      <c r="A5" s="17"/>
      <c r="B5" s="50" t="s">
        <v>17</v>
      </c>
      <c r="C5" s="21" t="s">
        <v>18</v>
      </c>
    </row>
    <row r="6" spans="1:3" ht="22.7" customHeight="1">
      <c r="A6" s="17"/>
      <c r="B6" s="50" t="s">
        <v>19</v>
      </c>
      <c r="C6" s="21" t="s">
        <v>20</v>
      </c>
    </row>
    <row r="7" spans="1:3" ht="22.7" customHeight="1">
      <c r="A7" s="17"/>
      <c r="B7" s="50" t="s">
        <v>21</v>
      </c>
      <c r="C7" s="21" t="s">
        <v>22</v>
      </c>
    </row>
    <row r="8" spans="1:3" ht="22.7" customHeight="1">
      <c r="A8" s="17"/>
      <c r="B8" s="50" t="s">
        <v>23</v>
      </c>
      <c r="C8" s="21" t="s">
        <v>24</v>
      </c>
    </row>
    <row r="9" spans="1:3" ht="22.7" customHeight="1">
      <c r="A9" s="17"/>
      <c r="B9" s="50" t="s">
        <v>25</v>
      </c>
      <c r="C9" s="21" t="s">
        <v>26</v>
      </c>
    </row>
    <row r="10" spans="1:3" ht="22.7" customHeight="1">
      <c r="A10" s="17"/>
      <c r="B10" s="50" t="s">
        <v>27</v>
      </c>
      <c r="C10" s="21" t="s">
        <v>28</v>
      </c>
    </row>
    <row r="11" spans="1:3" ht="22.7" customHeight="1">
      <c r="A11" s="17"/>
      <c r="B11" s="50" t="s">
        <v>29</v>
      </c>
      <c r="C11" s="21" t="s">
        <v>30</v>
      </c>
    </row>
    <row r="12" spans="1:3" ht="22.7" customHeight="1">
      <c r="A12" s="17"/>
      <c r="B12" s="50" t="s">
        <v>31</v>
      </c>
      <c r="C12" s="21" t="s">
        <v>32</v>
      </c>
    </row>
    <row r="13" spans="1:3" ht="22.7" customHeight="1">
      <c r="A13" s="17"/>
      <c r="B13" s="50" t="s">
        <v>33</v>
      </c>
      <c r="C13" s="21" t="s">
        <v>34</v>
      </c>
    </row>
    <row r="14" spans="1:3" ht="22.7" customHeight="1">
      <c r="A14" s="17"/>
      <c r="B14" s="50" t="s">
        <v>35</v>
      </c>
      <c r="C14" s="21" t="s">
        <v>36</v>
      </c>
    </row>
    <row r="15" spans="1:3" ht="22.7" customHeight="1">
      <c r="A15" s="17"/>
      <c r="B15" s="50" t="s">
        <v>37</v>
      </c>
      <c r="C15" s="21" t="s">
        <v>36</v>
      </c>
    </row>
    <row r="16" spans="1:3" ht="22.7" customHeight="1">
      <c r="A16" s="17"/>
      <c r="B16" s="50" t="s">
        <v>38</v>
      </c>
      <c r="C16" s="21" t="s">
        <v>26</v>
      </c>
    </row>
    <row r="17" spans="1:3" ht="22.7" customHeight="1">
      <c r="A17" s="17"/>
      <c r="B17" s="50" t="s">
        <v>39</v>
      </c>
      <c r="C17" s="21" t="s">
        <v>30</v>
      </c>
    </row>
    <row r="18" spans="1:3" ht="22.7" customHeight="1">
      <c r="A18" s="17"/>
      <c r="B18" s="50" t="s">
        <v>40</v>
      </c>
      <c r="C18" s="21" t="s">
        <v>32</v>
      </c>
    </row>
    <row r="19" spans="1:3" ht="22.7" customHeight="1">
      <c r="A19" s="17"/>
      <c r="B19" s="50" t="s">
        <v>41</v>
      </c>
      <c r="C19" s="21" t="s">
        <v>0</v>
      </c>
    </row>
    <row r="20" spans="1:3" ht="22.7" customHeight="1">
      <c r="A20" s="17"/>
      <c r="B20" s="50" t="s">
        <v>42</v>
      </c>
      <c r="C20" s="21" t="s">
        <v>30</v>
      </c>
    </row>
    <row r="21" spans="1:3" ht="22.7" customHeight="1">
      <c r="A21" s="17"/>
      <c r="B21" s="50" t="s">
        <v>43</v>
      </c>
      <c r="C21" s="21" t="s">
        <v>32</v>
      </c>
    </row>
    <row r="22" spans="1:3" ht="22.7" customHeight="1">
      <c r="A22" s="17"/>
      <c r="B22" s="50" t="s">
        <v>44</v>
      </c>
      <c r="C22" s="21" t="s">
        <v>0</v>
      </c>
    </row>
    <row r="23" spans="1:3" ht="22.7" customHeight="1">
      <c r="A23" s="17"/>
      <c r="B23" s="50" t="s">
        <v>45</v>
      </c>
      <c r="C23" s="21" t="s">
        <v>0</v>
      </c>
    </row>
    <row r="24" spans="1:3" ht="22.7" customHeight="1">
      <c r="A24" s="17"/>
      <c r="B24" s="50" t="s">
        <v>46</v>
      </c>
      <c r="C24" s="21" t="s">
        <v>22</v>
      </c>
    </row>
    <row r="25" spans="1:3" ht="22.7" customHeight="1">
      <c r="A25" s="17"/>
      <c r="B25" s="50" t="s">
        <v>47</v>
      </c>
      <c r="C25" s="21" t="s">
        <v>48</v>
      </c>
    </row>
    <row r="26" spans="1:3" ht="22.7" customHeight="1">
      <c r="A26" s="17"/>
      <c r="B26" s="50" t="s">
        <v>49</v>
      </c>
      <c r="C26" s="21" t="s">
        <v>50</v>
      </c>
    </row>
    <row r="27" spans="1:3" ht="22.7" customHeight="1">
      <c r="A27" s="17"/>
      <c r="B27" s="50" t="s">
        <v>51</v>
      </c>
      <c r="C27" s="21"/>
    </row>
  </sheetData>
  <mergeCells count="1">
    <mergeCell ref="B2:C2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53"/>
  <sheetViews>
    <sheetView workbookViewId="0">
      <selection activeCell="E58" sqref="E58"/>
    </sheetView>
  </sheetViews>
  <sheetFormatPr defaultColWidth="10" defaultRowHeight="13.5"/>
  <cols>
    <col min="1" max="1" width="9.75" customWidth="1"/>
    <col min="2" max="2" width="35.125" customWidth="1"/>
    <col min="3" max="3" width="14.375" customWidth="1"/>
    <col min="4" max="4" width="31.5" customWidth="1"/>
    <col min="5" max="5" width="14.5" customWidth="1"/>
    <col min="6" max="6" width="9.75" customWidth="1"/>
  </cols>
  <sheetData>
    <row r="1" spans="1:6" ht="14.25" customHeight="1">
      <c r="A1" s="17"/>
      <c r="B1" s="17"/>
      <c r="C1" s="17"/>
      <c r="D1" s="17"/>
      <c r="E1" s="17"/>
      <c r="F1" s="17"/>
    </row>
    <row r="2" spans="1:6" ht="14.25" customHeight="1">
      <c r="A2" s="17"/>
      <c r="B2" s="18" t="s">
        <v>52</v>
      </c>
      <c r="C2" s="17"/>
      <c r="D2" s="17"/>
      <c r="E2" s="17" t="s">
        <v>0</v>
      </c>
      <c r="F2" s="17"/>
    </row>
    <row r="3" spans="1:6" ht="45.2" customHeight="1">
      <c r="A3" s="17"/>
      <c r="B3" s="56" t="s">
        <v>319</v>
      </c>
      <c r="C3" s="56"/>
      <c r="D3" s="56"/>
      <c r="E3" s="56"/>
      <c r="F3" s="17"/>
    </row>
    <row r="4" spans="1:6" ht="14.25" customHeight="1">
      <c r="A4" s="17"/>
      <c r="B4" s="17"/>
      <c r="C4" s="17"/>
      <c r="D4" s="17"/>
      <c r="E4" s="19" t="s">
        <v>54</v>
      </c>
      <c r="F4" s="17"/>
    </row>
    <row r="5" spans="1:6" ht="22.7" customHeight="1">
      <c r="A5" s="17"/>
      <c r="B5" s="57" t="s">
        <v>55</v>
      </c>
      <c r="C5" s="57"/>
      <c r="D5" s="57" t="s">
        <v>56</v>
      </c>
      <c r="E5" s="57"/>
      <c r="F5" s="17"/>
    </row>
    <row r="6" spans="1:6" ht="22.7" customHeight="1">
      <c r="A6" s="17"/>
      <c r="B6" s="20" t="s">
        <v>57</v>
      </c>
      <c r="C6" s="20" t="s">
        <v>58</v>
      </c>
      <c r="D6" s="20" t="s">
        <v>57</v>
      </c>
      <c r="E6" s="20" t="s">
        <v>309</v>
      </c>
      <c r="F6" s="17"/>
    </row>
    <row r="7" spans="1:6" ht="17.100000000000001" customHeight="1">
      <c r="A7" s="17"/>
      <c r="B7" s="21" t="s">
        <v>320</v>
      </c>
      <c r="C7" s="33">
        <f>889009.1/10000</f>
        <v>88.900909999999996</v>
      </c>
      <c r="D7" s="21" t="s">
        <v>66</v>
      </c>
      <c r="E7" s="33">
        <f>714106.46/10000</f>
        <v>71.410646</v>
      </c>
      <c r="F7" s="17"/>
    </row>
    <row r="8" spans="1:6" ht="17.100000000000001" customHeight="1">
      <c r="A8" s="17"/>
      <c r="B8" s="21" t="s">
        <v>321</v>
      </c>
      <c r="C8" s="33"/>
      <c r="D8" s="21" t="s">
        <v>68</v>
      </c>
      <c r="E8" s="21"/>
      <c r="F8" s="17"/>
    </row>
    <row r="9" spans="1:6" ht="17.100000000000001" customHeight="1">
      <c r="A9" s="17"/>
      <c r="B9" s="21" t="s">
        <v>322</v>
      </c>
      <c r="C9" s="33"/>
      <c r="D9" s="21" t="s">
        <v>70</v>
      </c>
      <c r="E9" s="21"/>
      <c r="F9" s="17"/>
    </row>
    <row r="10" spans="1:6" ht="17.100000000000001" customHeight="1">
      <c r="A10" s="17"/>
      <c r="B10" s="21" t="s">
        <v>323</v>
      </c>
      <c r="C10" s="33"/>
      <c r="D10" s="21" t="s">
        <v>71</v>
      </c>
      <c r="E10" s="21"/>
      <c r="F10" s="17"/>
    </row>
    <row r="11" spans="1:6" ht="17.100000000000001" customHeight="1">
      <c r="A11" s="17"/>
      <c r="B11" s="21" t="s">
        <v>324</v>
      </c>
      <c r="C11" s="33"/>
      <c r="D11" s="21" t="s">
        <v>72</v>
      </c>
      <c r="E11" s="21"/>
      <c r="F11" s="17"/>
    </row>
    <row r="12" spans="1:6" ht="17.100000000000001" customHeight="1">
      <c r="A12" s="17"/>
      <c r="B12" s="21" t="s">
        <v>325</v>
      </c>
      <c r="C12" s="33"/>
      <c r="D12" s="21" t="s">
        <v>73</v>
      </c>
      <c r="E12" s="21"/>
      <c r="F12" s="17"/>
    </row>
    <row r="13" spans="1:6" ht="17.100000000000001" customHeight="1">
      <c r="A13" s="17"/>
      <c r="B13" s="21" t="s">
        <v>326</v>
      </c>
      <c r="C13" s="33"/>
      <c r="D13" s="21" t="s">
        <v>327</v>
      </c>
      <c r="E13" s="21"/>
      <c r="F13" s="17"/>
    </row>
    <row r="14" spans="1:6" ht="17.100000000000001" customHeight="1">
      <c r="A14" s="17"/>
      <c r="B14" s="21" t="s">
        <v>328</v>
      </c>
      <c r="C14" s="33"/>
      <c r="D14" s="21" t="s">
        <v>75</v>
      </c>
      <c r="E14" s="36">
        <f>73865.4/10000</f>
        <v>7.3865400000000001</v>
      </c>
      <c r="F14" s="17"/>
    </row>
    <row r="15" spans="1:6" ht="17.100000000000001" customHeight="1">
      <c r="A15" s="17"/>
      <c r="B15" s="21" t="s">
        <v>329</v>
      </c>
      <c r="C15" s="33"/>
      <c r="D15" s="21" t="s">
        <v>76</v>
      </c>
      <c r="E15" s="36"/>
      <c r="F15" s="17"/>
    </row>
    <row r="16" spans="1:6" ht="17.100000000000001" customHeight="1">
      <c r="A16" s="17"/>
      <c r="B16" s="21"/>
      <c r="C16" s="21"/>
      <c r="D16" s="21" t="s">
        <v>330</v>
      </c>
      <c r="E16" s="36">
        <f>50386.68/10000</f>
        <v>5.0386680000000004</v>
      </c>
      <c r="F16" s="17"/>
    </row>
    <row r="17" spans="1:6" ht="17.100000000000001" customHeight="1">
      <c r="A17" s="17"/>
      <c r="B17" s="21"/>
      <c r="C17" s="21"/>
      <c r="D17" s="21" t="s">
        <v>78</v>
      </c>
      <c r="E17" s="36"/>
      <c r="F17" s="17"/>
    </row>
    <row r="18" spans="1:6" ht="17.100000000000001" customHeight="1">
      <c r="A18" s="17"/>
      <c r="B18" s="21"/>
      <c r="C18" s="21"/>
      <c r="D18" s="21" t="s">
        <v>79</v>
      </c>
      <c r="E18" s="36"/>
      <c r="F18" s="17"/>
    </row>
    <row r="19" spans="1:6" ht="17.100000000000001" customHeight="1">
      <c r="A19" s="17"/>
      <c r="B19" s="21"/>
      <c r="C19" s="21"/>
      <c r="D19" s="21" t="s">
        <v>80</v>
      </c>
      <c r="E19" s="36"/>
      <c r="F19" s="17"/>
    </row>
    <row r="20" spans="1:6" ht="17.100000000000001" customHeight="1">
      <c r="A20" s="17"/>
      <c r="B20" s="21"/>
      <c r="C20" s="21"/>
      <c r="D20" s="21" t="s">
        <v>81</v>
      </c>
      <c r="E20" s="36"/>
      <c r="F20" s="17"/>
    </row>
    <row r="21" spans="1:6" ht="17.100000000000001" customHeight="1">
      <c r="A21" s="17"/>
      <c r="B21" s="21"/>
      <c r="C21" s="21"/>
      <c r="D21" s="21" t="s">
        <v>82</v>
      </c>
      <c r="E21" s="36"/>
      <c r="F21" s="17"/>
    </row>
    <row r="22" spans="1:6" ht="17.100000000000001" customHeight="1">
      <c r="A22" s="17"/>
      <c r="B22" s="21"/>
      <c r="C22" s="21"/>
      <c r="D22" s="21" t="s">
        <v>83</v>
      </c>
      <c r="E22" s="36"/>
      <c r="F22" s="17"/>
    </row>
    <row r="23" spans="1:6" ht="17.100000000000001" customHeight="1">
      <c r="A23" s="17"/>
      <c r="B23" s="21"/>
      <c r="C23" s="21"/>
      <c r="D23" s="21" t="s">
        <v>84</v>
      </c>
      <c r="E23" s="36"/>
      <c r="F23" s="17"/>
    </row>
    <row r="24" spans="1:6" ht="17.100000000000001" customHeight="1">
      <c r="A24" s="17"/>
      <c r="B24" s="21"/>
      <c r="C24" s="21"/>
      <c r="D24" s="21" t="s">
        <v>85</v>
      </c>
      <c r="E24" s="36"/>
      <c r="F24" s="17"/>
    </row>
    <row r="25" spans="1:6" ht="17.100000000000001" customHeight="1">
      <c r="A25" s="17"/>
      <c r="B25" s="21"/>
      <c r="C25" s="21"/>
      <c r="D25" s="21" t="s">
        <v>331</v>
      </c>
      <c r="E25" s="36"/>
      <c r="F25" s="17"/>
    </row>
    <row r="26" spans="1:6" ht="17.100000000000001" customHeight="1">
      <c r="A26" s="17"/>
      <c r="B26" s="21"/>
      <c r="C26" s="21"/>
      <c r="D26" s="21" t="s">
        <v>87</v>
      </c>
      <c r="E26" s="36">
        <f>50650.56/10000</f>
        <v>5.0650560000000002</v>
      </c>
      <c r="F26" s="17"/>
    </row>
    <row r="27" spans="1:6" ht="17.100000000000001" customHeight="1">
      <c r="A27" s="17"/>
      <c r="B27" s="21"/>
      <c r="C27" s="21"/>
      <c r="D27" s="21" t="s">
        <v>88</v>
      </c>
      <c r="E27" s="36"/>
      <c r="F27" s="17"/>
    </row>
    <row r="28" spans="1:6" ht="17.100000000000001" customHeight="1">
      <c r="A28" s="17"/>
      <c r="B28" s="21"/>
      <c r="C28" s="21"/>
      <c r="D28" s="21" t="s">
        <v>89</v>
      </c>
      <c r="E28" s="36"/>
      <c r="F28" s="17"/>
    </row>
    <row r="29" spans="1:6" ht="17.100000000000001" customHeight="1">
      <c r="A29" s="17"/>
      <c r="B29" s="21"/>
      <c r="C29" s="21"/>
      <c r="D29" s="21" t="s">
        <v>90</v>
      </c>
      <c r="E29" s="36"/>
      <c r="F29" s="17"/>
    </row>
    <row r="30" spans="1:6" ht="17.100000000000001" customHeight="1">
      <c r="A30" s="17"/>
      <c r="B30" s="21"/>
      <c r="C30" s="21"/>
      <c r="D30" s="21" t="s">
        <v>91</v>
      </c>
      <c r="E30" s="36"/>
      <c r="F30" s="17"/>
    </row>
    <row r="31" spans="1:6" ht="17.100000000000001" customHeight="1">
      <c r="A31" s="17"/>
      <c r="B31" s="21"/>
      <c r="C31" s="21"/>
      <c r="D31" s="21" t="s">
        <v>93</v>
      </c>
      <c r="E31" s="36"/>
      <c r="F31" s="17"/>
    </row>
    <row r="32" spans="1:6" ht="17.100000000000001" customHeight="1">
      <c r="A32" s="17"/>
      <c r="B32" s="21"/>
      <c r="C32" s="21"/>
      <c r="D32" s="21" t="s">
        <v>94</v>
      </c>
      <c r="E32" s="36"/>
      <c r="F32" s="17"/>
    </row>
    <row r="33" spans="1:6" ht="17.100000000000001" customHeight="1">
      <c r="A33" s="17"/>
      <c r="B33" s="21"/>
      <c r="C33" s="21"/>
      <c r="D33" s="21" t="s">
        <v>95</v>
      </c>
      <c r="E33" s="36"/>
      <c r="F33" s="17"/>
    </row>
    <row r="34" spans="1:6" ht="17.100000000000001" customHeight="1">
      <c r="A34" s="17"/>
      <c r="B34" s="21"/>
      <c r="C34" s="21"/>
      <c r="D34" s="21" t="s">
        <v>96</v>
      </c>
      <c r="E34" s="36"/>
      <c r="F34" s="17"/>
    </row>
    <row r="35" spans="1:6" ht="17.100000000000001" customHeight="1">
      <c r="A35" s="17"/>
      <c r="B35" s="21"/>
      <c r="C35" s="21"/>
      <c r="D35" s="21" t="s">
        <v>97</v>
      </c>
      <c r="E35" s="36"/>
      <c r="F35" s="17"/>
    </row>
    <row r="36" spans="1:6" ht="22.7" customHeight="1">
      <c r="A36" s="17"/>
      <c r="B36" s="21"/>
      <c r="C36" s="21"/>
      <c r="D36" s="21"/>
      <c r="E36" s="36" t="s">
        <v>0</v>
      </c>
      <c r="F36" s="17"/>
    </row>
    <row r="37" spans="1:6" ht="22.7" customHeight="1">
      <c r="A37" s="17"/>
      <c r="B37" s="21"/>
      <c r="C37" s="21"/>
      <c r="D37" s="21"/>
      <c r="E37" s="36" t="s">
        <v>0</v>
      </c>
      <c r="F37" s="17"/>
    </row>
    <row r="38" spans="1:6" ht="22.7" customHeight="1">
      <c r="A38" s="17"/>
      <c r="B38" s="21" t="s">
        <v>332</v>
      </c>
      <c r="C38" s="33">
        <f>889009.1/10000</f>
        <v>88.900909999999996</v>
      </c>
      <c r="D38" s="21" t="s">
        <v>333</v>
      </c>
      <c r="E38" s="36">
        <f>889009.1/10000</f>
        <v>88.900909999999996</v>
      </c>
      <c r="F38" s="17"/>
    </row>
    <row r="39" spans="1:6" ht="22.7" customHeight="1">
      <c r="A39" s="17"/>
      <c r="B39" s="21"/>
      <c r="C39" s="21"/>
      <c r="D39" s="21"/>
      <c r="E39" s="21" t="s">
        <v>0</v>
      </c>
      <c r="F39" s="17"/>
    </row>
    <row r="40" spans="1:6" ht="22.7" customHeight="1">
      <c r="A40" s="17"/>
      <c r="B40" s="21"/>
      <c r="C40" s="21"/>
      <c r="D40" s="21"/>
      <c r="E40" s="21" t="s">
        <v>0</v>
      </c>
      <c r="F40" s="17"/>
    </row>
    <row r="41" spans="1:6" ht="22.7" customHeight="1">
      <c r="A41" s="17"/>
      <c r="B41" s="21" t="s">
        <v>334</v>
      </c>
      <c r="C41" s="33"/>
      <c r="D41" s="21" t="s">
        <v>335</v>
      </c>
      <c r="E41" s="21" t="s">
        <v>0</v>
      </c>
      <c r="F41" s="17"/>
    </row>
    <row r="42" spans="1:6" ht="22.7" customHeight="1">
      <c r="A42" s="17"/>
      <c r="B42" s="21" t="s">
        <v>336</v>
      </c>
      <c r="C42" s="33"/>
      <c r="D42" s="21"/>
      <c r="E42" s="21" t="s">
        <v>0</v>
      </c>
      <c r="F42" s="17"/>
    </row>
    <row r="43" spans="1:6" ht="22.7" customHeight="1">
      <c r="A43" s="17"/>
      <c r="B43" s="21" t="s">
        <v>337</v>
      </c>
      <c r="C43" s="33"/>
      <c r="D43" s="21"/>
      <c r="E43" s="21" t="s">
        <v>0</v>
      </c>
      <c r="F43" s="17"/>
    </row>
    <row r="44" spans="1:6" ht="22.7" customHeight="1">
      <c r="A44" s="17"/>
      <c r="B44" s="21" t="s">
        <v>338</v>
      </c>
      <c r="C44" s="33"/>
      <c r="D44" s="21"/>
      <c r="E44" s="21" t="s">
        <v>0</v>
      </c>
      <c r="F44" s="17"/>
    </row>
    <row r="45" spans="1:6" ht="22.7" customHeight="1">
      <c r="A45" s="17"/>
      <c r="B45" s="21" t="s">
        <v>339</v>
      </c>
      <c r="C45" s="33"/>
      <c r="D45" s="21"/>
      <c r="E45" s="21" t="s">
        <v>0</v>
      </c>
      <c r="F45" s="17"/>
    </row>
    <row r="46" spans="1:6" ht="22.7" customHeight="1">
      <c r="A46" s="17"/>
      <c r="B46" s="21" t="s">
        <v>340</v>
      </c>
      <c r="C46" s="33"/>
      <c r="D46" s="21"/>
      <c r="E46" s="21" t="s">
        <v>0</v>
      </c>
      <c r="F46" s="17"/>
    </row>
    <row r="47" spans="1:6" ht="22.7" customHeight="1">
      <c r="A47" s="17"/>
      <c r="B47" s="21" t="s">
        <v>341</v>
      </c>
      <c r="C47" s="33"/>
      <c r="D47" s="21"/>
      <c r="E47" s="21" t="s">
        <v>0</v>
      </c>
      <c r="F47" s="17"/>
    </row>
    <row r="48" spans="1:6" ht="22.7" customHeight="1">
      <c r="A48" s="17"/>
      <c r="B48" s="21" t="s">
        <v>342</v>
      </c>
      <c r="C48" s="33"/>
      <c r="D48" s="21"/>
      <c r="E48" s="21" t="s">
        <v>0</v>
      </c>
      <c r="F48" s="17" t="s">
        <v>92</v>
      </c>
    </row>
    <row r="49" spans="1:6" ht="22.7" customHeight="1">
      <c r="A49" s="17"/>
      <c r="B49" s="21" t="s">
        <v>343</v>
      </c>
      <c r="C49" s="33"/>
      <c r="D49" s="21"/>
      <c r="E49" s="21" t="s">
        <v>0</v>
      </c>
      <c r="F49" s="17"/>
    </row>
    <row r="50" spans="1:6" ht="22.7" customHeight="1">
      <c r="A50" s="17"/>
      <c r="B50" s="21"/>
      <c r="C50" s="21"/>
      <c r="D50" s="21"/>
      <c r="E50" s="21" t="s">
        <v>0</v>
      </c>
      <c r="F50" s="17"/>
    </row>
    <row r="51" spans="1:6" ht="22.7" customHeight="1">
      <c r="A51" s="17"/>
      <c r="B51" s="21"/>
      <c r="C51" s="21"/>
      <c r="D51" s="21"/>
      <c r="E51" s="21" t="s">
        <v>0</v>
      </c>
      <c r="F51" s="17"/>
    </row>
    <row r="52" spans="1:6" ht="22.7" customHeight="1">
      <c r="A52" s="17"/>
      <c r="B52" s="20" t="s">
        <v>100</v>
      </c>
      <c r="C52" s="33">
        <f>889009.1/10000</f>
        <v>88.900909999999996</v>
      </c>
      <c r="D52" s="20" t="s">
        <v>106</v>
      </c>
      <c r="E52" s="33">
        <f>889009.1/10000</f>
        <v>88.900909999999996</v>
      </c>
      <c r="F52" s="17"/>
    </row>
    <row r="53" spans="1:6" ht="14.25" customHeight="1">
      <c r="A53" s="17"/>
      <c r="B53" s="17"/>
      <c r="C53" s="17" t="s">
        <v>92</v>
      </c>
      <c r="D53" s="17"/>
      <c r="E53" s="17"/>
      <c r="F53" s="17"/>
    </row>
  </sheetData>
  <mergeCells count="3">
    <mergeCell ref="B3:E3"/>
    <mergeCell ref="B5:C5"/>
    <mergeCell ref="D5:E5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B25"/>
  <sheetViews>
    <sheetView workbookViewId="0">
      <selection activeCell="I19" sqref="I19"/>
    </sheetView>
  </sheetViews>
  <sheetFormatPr defaultColWidth="10" defaultRowHeight="13.5"/>
  <cols>
    <col min="1" max="1" width="9.75" customWidth="1"/>
    <col min="2" max="2" width="18.375" customWidth="1"/>
    <col min="3" max="3" width="39.75" customWidth="1"/>
    <col min="4" max="4" width="9.75" customWidth="1"/>
    <col min="5" max="5" width="17.875" customWidth="1"/>
    <col min="6" max="6" width="12.875" customWidth="1"/>
    <col min="7" max="7" width="13.125" customWidth="1"/>
    <col min="8" max="17" width="9.75" customWidth="1"/>
    <col min="18" max="18" width="15.5" customWidth="1"/>
    <col min="19" max="19" width="14.75" customWidth="1"/>
    <col min="20" max="28" width="9.75" customWidth="1"/>
  </cols>
  <sheetData>
    <row r="1" spans="1:28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 t="s">
        <v>0</v>
      </c>
      <c r="AB2" s="17"/>
    </row>
    <row r="3" spans="1:28" ht="48.6" customHeight="1">
      <c r="A3" s="17"/>
      <c r="B3" s="56" t="s">
        <v>344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17"/>
    </row>
    <row r="4" spans="1:28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 t="s">
        <v>54</v>
      </c>
      <c r="AB4" s="17"/>
    </row>
    <row r="5" spans="1:28" ht="22.7" customHeight="1">
      <c r="A5" s="17"/>
      <c r="B5" s="57" t="s">
        <v>127</v>
      </c>
      <c r="C5" s="57" t="s">
        <v>128</v>
      </c>
      <c r="D5" s="57" t="s">
        <v>129</v>
      </c>
      <c r="E5" s="57" t="s">
        <v>345</v>
      </c>
      <c r="F5" s="20"/>
      <c r="G5" s="57" t="s">
        <v>346</v>
      </c>
      <c r="H5" s="57"/>
      <c r="I5" s="57"/>
      <c r="J5" s="57"/>
      <c r="K5" s="57"/>
      <c r="L5" s="57"/>
      <c r="M5" s="57"/>
      <c r="N5" s="57"/>
      <c r="O5" s="57"/>
      <c r="P5" s="57"/>
      <c r="Q5" s="60" t="s">
        <v>347</v>
      </c>
      <c r="R5" s="60"/>
      <c r="S5" s="60"/>
      <c r="T5" s="60"/>
      <c r="U5" s="60"/>
      <c r="V5" s="60"/>
      <c r="W5" s="60"/>
      <c r="X5" s="60"/>
      <c r="Y5" s="60"/>
      <c r="Z5" s="60"/>
      <c r="AA5" s="60"/>
      <c r="AB5" s="17"/>
    </row>
    <row r="6" spans="1:28" ht="22.7" customHeight="1">
      <c r="A6" s="17"/>
      <c r="B6" s="57"/>
      <c r="C6" s="57"/>
      <c r="D6" s="57"/>
      <c r="E6" s="57"/>
      <c r="F6" s="57" t="s">
        <v>59</v>
      </c>
      <c r="G6" s="57" t="s">
        <v>348</v>
      </c>
      <c r="H6" s="57"/>
      <c r="I6" s="57"/>
      <c r="J6" s="57"/>
      <c r="K6" s="57" t="s">
        <v>349</v>
      </c>
      <c r="L6" s="57" t="s">
        <v>350</v>
      </c>
      <c r="M6" s="57" t="s">
        <v>351</v>
      </c>
      <c r="N6" s="57" t="s">
        <v>352</v>
      </c>
      <c r="O6" s="57" t="s">
        <v>353</v>
      </c>
      <c r="P6" s="57" t="s">
        <v>121</v>
      </c>
      <c r="Q6" s="57" t="s">
        <v>59</v>
      </c>
      <c r="R6" s="57" t="s">
        <v>60</v>
      </c>
      <c r="S6" s="57"/>
      <c r="T6" s="57"/>
      <c r="U6" s="57" t="s">
        <v>103</v>
      </c>
      <c r="V6" s="57"/>
      <c r="W6" s="57"/>
      <c r="X6" s="57" t="s">
        <v>62</v>
      </c>
      <c r="Y6" s="57"/>
      <c r="Z6" s="57"/>
      <c r="AA6" s="60" t="s">
        <v>354</v>
      </c>
      <c r="AB6" s="17"/>
    </row>
    <row r="7" spans="1:28" ht="22.7" customHeight="1">
      <c r="A7" s="17"/>
      <c r="B7" s="57"/>
      <c r="C7" s="57"/>
      <c r="D7" s="57"/>
      <c r="E7" s="57"/>
      <c r="F7" s="57"/>
      <c r="G7" s="20" t="s">
        <v>133</v>
      </c>
      <c r="H7" s="20" t="s">
        <v>355</v>
      </c>
      <c r="I7" s="20" t="s">
        <v>356</v>
      </c>
      <c r="J7" s="20" t="s">
        <v>357</v>
      </c>
      <c r="K7" s="57"/>
      <c r="L7" s="57"/>
      <c r="M7" s="57"/>
      <c r="N7" s="57"/>
      <c r="O7" s="57"/>
      <c r="P7" s="57"/>
      <c r="Q7" s="57"/>
      <c r="R7" s="20" t="s">
        <v>133</v>
      </c>
      <c r="S7" s="20" t="s">
        <v>358</v>
      </c>
      <c r="T7" s="20" t="s">
        <v>359</v>
      </c>
      <c r="U7" s="20" t="s">
        <v>133</v>
      </c>
      <c r="V7" s="20" t="s">
        <v>358</v>
      </c>
      <c r="W7" s="20" t="s">
        <v>359</v>
      </c>
      <c r="X7" s="20" t="s">
        <v>133</v>
      </c>
      <c r="Y7" s="20" t="s">
        <v>358</v>
      </c>
      <c r="Z7" s="20" t="s">
        <v>359</v>
      </c>
      <c r="AA7" s="60"/>
      <c r="AB7" s="17"/>
    </row>
    <row r="8" spans="1:28" ht="22.7" customHeight="1">
      <c r="A8" s="17"/>
      <c r="B8" s="21" t="s">
        <v>9</v>
      </c>
      <c r="C8" s="21" t="s">
        <v>59</v>
      </c>
      <c r="D8" s="21" t="s">
        <v>9</v>
      </c>
      <c r="E8" s="30">
        <v>88.9</v>
      </c>
      <c r="F8" s="30">
        <v>88.9</v>
      </c>
      <c r="G8" s="31">
        <v>88.9</v>
      </c>
      <c r="H8" s="31">
        <v>88.9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5"/>
      <c r="AB8" s="17" t="s">
        <v>92</v>
      </c>
    </row>
    <row r="9" spans="1:28" ht="22.7" customHeight="1">
      <c r="A9" s="17"/>
      <c r="B9" s="21" t="s">
        <v>9</v>
      </c>
      <c r="C9" s="21" t="s">
        <v>360</v>
      </c>
      <c r="D9" s="20" t="s">
        <v>136</v>
      </c>
      <c r="E9" s="30">
        <v>88.9</v>
      </c>
      <c r="F9" s="30">
        <v>88.9</v>
      </c>
      <c r="G9" s="31">
        <v>88.9</v>
      </c>
      <c r="H9" s="31">
        <v>88.9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5"/>
      <c r="AB9" s="17"/>
    </row>
    <row r="10" spans="1:28" ht="22.7" customHeight="1">
      <c r="A10" s="17"/>
      <c r="B10" s="27" t="s">
        <v>137</v>
      </c>
      <c r="C10" s="21" t="s">
        <v>138</v>
      </c>
      <c r="D10" s="20" t="s">
        <v>9</v>
      </c>
      <c r="E10" s="30">
        <v>71.41</v>
      </c>
      <c r="F10" s="30">
        <v>71.41</v>
      </c>
      <c r="G10" s="30">
        <v>71.41</v>
      </c>
      <c r="H10" s="30">
        <v>71.41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5"/>
      <c r="AB10" s="17"/>
    </row>
    <row r="11" spans="1:28" ht="22.7" customHeight="1">
      <c r="A11" s="17"/>
      <c r="B11" s="27" t="s">
        <v>139</v>
      </c>
      <c r="C11" s="21" t="s">
        <v>140</v>
      </c>
      <c r="D11" s="20" t="s">
        <v>9</v>
      </c>
      <c r="E11" s="30">
        <v>71.41</v>
      </c>
      <c r="F11" s="30">
        <v>71.41</v>
      </c>
      <c r="G11" s="30">
        <v>71.41</v>
      </c>
      <c r="H11" s="30">
        <v>71.41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5"/>
      <c r="AB11" s="17"/>
    </row>
    <row r="12" spans="1:28" ht="22.7" customHeight="1">
      <c r="A12" s="17"/>
      <c r="B12" s="28" t="s">
        <v>141</v>
      </c>
      <c r="C12" s="21" t="s">
        <v>142</v>
      </c>
      <c r="D12" s="20" t="s">
        <v>136</v>
      </c>
      <c r="E12" s="30">
        <v>71.41</v>
      </c>
      <c r="F12" s="30">
        <v>71.41</v>
      </c>
      <c r="G12" s="30">
        <v>71.41</v>
      </c>
      <c r="H12" s="30">
        <v>71.41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5"/>
      <c r="AB12" s="17"/>
    </row>
    <row r="13" spans="1:28" ht="22.7" customHeight="1">
      <c r="B13" s="27" t="s">
        <v>143</v>
      </c>
      <c r="C13" s="21" t="s">
        <v>144</v>
      </c>
      <c r="D13" s="20" t="s">
        <v>9</v>
      </c>
      <c r="E13" s="30">
        <v>7.39</v>
      </c>
      <c r="F13" s="30">
        <v>7.39</v>
      </c>
      <c r="G13" s="30">
        <v>7.39</v>
      </c>
      <c r="H13" s="30">
        <v>7.39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5"/>
      <c r="AB13" s="17"/>
    </row>
    <row r="14" spans="1:28" ht="22.7" customHeight="1">
      <c r="A14" s="17"/>
      <c r="B14" s="27" t="s">
        <v>145</v>
      </c>
      <c r="C14" s="21" t="s">
        <v>146</v>
      </c>
      <c r="D14" s="20" t="s">
        <v>9</v>
      </c>
      <c r="E14" s="32">
        <f t="shared" ref="E14:H15" si="0">67534.08/10000</f>
        <v>6.7534080000000003</v>
      </c>
      <c r="F14" s="32">
        <f t="shared" si="0"/>
        <v>6.7534080000000003</v>
      </c>
      <c r="G14" s="32">
        <f t="shared" si="0"/>
        <v>6.7534080000000003</v>
      </c>
      <c r="H14" s="32">
        <f t="shared" si="0"/>
        <v>6.7534080000000003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5"/>
      <c r="AB14" s="17"/>
    </row>
    <row r="15" spans="1:28" ht="22.7" customHeight="1">
      <c r="A15" s="17"/>
      <c r="B15" s="28" t="s">
        <v>147</v>
      </c>
      <c r="C15" s="21" t="s">
        <v>148</v>
      </c>
      <c r="D15" s="20" t="s">
        <v>136</v>
      </c>
      <c r="E15" s="32">
        <f t="shared" si="0"/>
        <v>6.7534080000000003</v>
      </c>
      <c r="F15" s="32">
        <f t="shared" si="0"/>
        <v>6.7534080000000003</v>
      </c>
      <c r="G15" s="32">
        <f t="shared" si="0"/>
        <v>6.7534080000000003</v>
      </c>
      <c r="H15" s="32">
        <f t="shared" si="0"/>
        <v>6.7534080000000003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5"/>
      <c r="AB15" s="17"/>
    </row>
    <row r="16" spans="1:28" ht="22.7" customHeight="1">
      <c r="B16" s="27" t="s">
        <v>149</v>
      </c>
      <c r="C16" s="21" t="s">
        <v>150</v>
      </c>
      <c r="D16" s="20" t="s">
        <v>9</v>
      </c>
      <c r="E16" s="32">
        <f t="shared" ref="E16:H17" si="1">6331.32/10000</f>
        <v>0.63313200000000003</v>
      </c>
      <c r="F16" s="32">
        <f t="shared" si="1"/>
        <v>0.63313200000000003</v>
      </c>
      <c r="G16" s="32">
        <f t="shared" si="1"/>
        <v>0.63313200000000003</v>
      </c>
      <c r="H16" s="32">
        <f t="shared" si="1"/>
        <v>0.63313200000000003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5"/>
      <c r="AB16" s="17"/>
    </row>
    <row r="17" spans="1:28" ht="22.7" customHeight="1">
      <c r="A17" s="17"/>
      <c r="B17" s="28" t="s">
        <v>151</v>
      </c>
      <c r="C17" s="21" t="s">
        <v>150</v>
      </c>
      <c r="D17" s="20" t="s">
        <v>136</v>
      </c>
      <c r="E17" s="32">
        <f t="shared" si="1"/>
        <v>0.63313200000000003</v>
      </c>
      <c r="F17" s="32">
        <f t="shared" si="1"/>
        <v>0.63313200000000003</v>
      </c>
      <c r="G17" s="32">
        <f t="shared" si="1"/>
        <v>0.63313200000000003</v>
      </c>
      <c r="H17" s="32">
        <f t="shared" si="1"/>
        <v>0.63313200000000003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5"/>
      <c r="AB17" s="17"/>
    </row>
    <row r="18" spans="1:28" ht="22.7" customHeight="1">
      <c r="B18" s="27" t="s">
        <v>152</v>
      </c>
      <c r="C18" s="21" t="s">
        <v>153</v>
      </c>
      <c r="D18" s="20" t="s">
        <v>9</v>
      </c>
      <c r="E18" s="32">
        <f t="shared" ref="E18:H19" si="2">50386.68/10000</f>
        <v>5.0386680000000004</v>
      </c>
      <c r="F18" s="32">
        <f t="shared" si="2"/>
        <v>5.0386680000000004</v>
      </c>
      <c r="G18" s="32">
        <f t="shared" si="2"/>
        <v>5.0386680000000004</v>
      </c>
      <c r="H18" s="32">
        <f t="shared" si="2"/>
        <v>5.0386680000000004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5"/>
      <c r="AB18" s="17"/>
    </row>
    <row r="19" spans="1:28" ht="22.7" customHeight="1">
      <c r="A19" s="17"/>
      <c r="B19" s="27" t="s">
        <v>154</v>
      </c>
      <c r="C19" s="21" t="s">
        <v>155</v>
      </c>
      <c r="D19" s="20" t="s">
        <v>9</v>
      </c>
      <c r="E19" s="32">
        <f t="shared" si="2"/>
        <v>5.0386680000000004</v>
      </c>
      <c r="F19" s="32">
        <f t="shared" si="2"/>
        <v>5.0386680000000004</v>
      </c>
      <c r="G19" s="32">
        <f t="shared" si="2"/>
        <v>5.0386680000000004</v>
      </c>
      <c r="H19" s="32">
        <f t="shared" si="2"/>
        <v>5.0386680000000004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5"/>
      <c r="AB19" s="17"/>
    </row>
    <row r="20" spans="1:28" ht="22.7" customHeight="1">
      <c r="A20" s="55"/>
      <c r="B20" s="28" t="s">
        <v>156</v>
      </c>
      <c r="C20" s="21" t="s">
        <v>157</v>
      </c>
      <c r="D20" s="20" t="s">
        <v>136</v>
      </c>
      <c r="E20" s="32">
        <f>33503.16/10000</f>
        <v>3.3503159999999998</v>
      </c>
      <c r="F20" s="32">
        <f>33503.16/10000</f>
        <v>3.3503159999999998</v>
      </c>
      <c r="G20" s="32">
        <f>33503.16/10000</f>
        <v>3.3503159999999998</v>
      </c>
      <c r="H20" s="32">
        <f>33503.16/10000</f>
        <v>3.3503159999999998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5"/>
      <c r="AB20" s="17"/>
    </row>
    <row r="21" spans="1:28" ht="22.7" customHeight="1">
      <c r="A21" s="55"/>
      <c r="B21" s="28" t="s">
        <v>158</v>
      </c>
      <c r="C21" s="21" t="s">
        <v>159</v>
      </c>
      <c r="D21" s="20" t="s">
        <v>136</v>
      </c>
      <c r="E21" s="32">
        <f>16883.52/10000</f>
        <v>1.6883520000000001</v>
      </c>
      <c r="F21" s="32">
        <f>16883.52/10000</f>
        <v>1.6883520000000001</v>
      </c>
      <c r="G21" s="32">
        <f>16883.52/10000</f>
        <v>1.6883520000000001</v>
      </c>
      <c r="H21" s="32">
        <f>16883.52/10000</f>
        <v>1.6883520000000001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5"/>
      <c r="AB21" s="17"/>
    </row>
    <row r="22" spans="1:28" ht="22.7" customHeight="1">
      <c r="B22" s="27" t="s">
        <v>160</v>
      </c>
      <c r="C22" s="21" t="s">
        <v>161</v>
      </c>
      <c r="D22" s="20" t="s">
        <v>9</v>
      </c>
      <c r="E22" s="32">
        <f t="shared" ref="E22:H24" si="3">50650.56/10000</f>
        <v>5.0650560000000002</v>
      </c>
      <c r="F22" s="32">
        <f t="shared" si="3"/>
        <v>5.0650560000000002</v>
      </c>
      <c r="G22" s="32">
        <f t="shared" si="3"/>
        <v>5.0650560000000002</v>
      </c>
      <c r="H22" s="32">
        <f t="shared" si="3"/>
        <v>5.0650560000000002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5"/>
      <c r="AB22" s="17"/>
    </row>
    <row r="23" spans="1:28" ht="22.7" customHeight="1">
      <c r="A23" s="17"/>
      <c r="B23" s="27" t="s">
        <v>162</v>
      </c>
      <c r="C23" s="21" t="s">
        <v>163</v>
      </c>
      <c r="D23" s="20" t="s">
        <v>9</v>
      </c>
      <c r="E23" s="32">
        <f t="shared" si="3"/>
        <v>5.0650560000000002</v>
      </c>
      <c r="F23" s="32">
        <f t="shared" si="3"/>
        <v>5.0650560000000002</v>
      </c>
      <c r="G23" s="32">
        <f t="shared" si="3"/>
        <v>5.0650560000000002</v>
      </c>
      <c r="H23" s="32">
        <f t="shared" si="3"/>
        <v>5.0650560000000002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5"/>
      <c r="AB23" s="17"/>
    </row>
    <row r="24" spans="1:28" ht="22.7" customHeight="1">
      <c r="A24" s="17"/>
      <c r="B24" s="28" t="s">
        <v>164</v>
      </c>
      <c r="C24" s="21" t="s">
        <v>165</v>
      </c>
      <c r="D24" s="20" t="s">
        <v>136</v>
      </c>
      <c r="E24" s="32">
        <f t="shared" si="3"/>
        <v>5.0650560000000002</v>
      </c>
      <c r="F24" s="32">
        <f t="shared" si="3"/>
        <v>5.0650560000000002</v>
      </c>
      <c r="G24" s="32">
        <f t="shared" si="3"/>
        <v>5.0650560000000002</v>
      </c>
      <c r="H24" s="32">
        <f t="shared" si="3"/>
        <v>5.0650560000000002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5"/>
      <c r="AB24" s="17"/>
    </row>
    <row r="25" spans="1:28" ht="27.2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mergeCells count="21">
    <mergeCell ref="A20:A21"/>
    <mergeCell ref="B5:B7"/>
    <mergeCell ref="C5:C7"/>
    <mergeCell ref="D5:D7"/>
    <mergeCell ref="E5:E7"/>
    <mergeCell ref="B3:AA3"/>
    <mergeCell ref="G5:P5"/>
    <mergeCell ref="Q5:AA5"/>
    <mergeCell ref="G6:J6"/>
    <mergeCell ref="R6:T6"/>
    <mergeCell ref="U6:W6"/>
    <mergeCell ref="X6:Z6"/>
    <mergeCell ref="F6:F7"/>
    <mergeCell ref="K6:K7"/>
    <mergeCell ref="L6:L7"/>
    <mergeCell ref="M6:M7"/>
    <mergeCell ref="N6:N7"/>
    <mergeCell ref="O6:O7"/>
    <mergeCell ref="P6:P7"/>
    <mergeCell ref="Q6:Q7"/>
    <mergeCell ref="AA6:AA7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F22" sqref="F22"/>
    </sheetView>
  </sheetViews>
  <sheetFormatPr defaultColWidth="10" defaultRowHeight="13.5"/>
  <cols>
    <col min="1" max="1" width="5.375" customWidth="1"/>
    <col min="2" max="2" width="17.375" customWidth="1"/>
    <col min="3" max="3" width="45.875" customWidth="1"/>
    <col min="4" max="4" width="14" customWidth="1"/>
    <col min="5" max="5" width="13.375" customWidth="1"/>
    <col min="6" max="6" width="12.25" customWidth="1"/>
    <col min="7" max="7" width="13.125" customWidth="1"/>
    <col min="8" max="8" width="9.75" customWidth="1"/>
  </cols>
  <sheetData>
    <row r="1" spans="1:8" ht="14.25" customHeight="1">
      <c r="A1" s="17"/>
      <c r="B1" s="17"/>
      <c r="C1" s="17"/>
      <c r="D1" s="17"/>
      <c r="E1" s="17"/>
      <c r="F1" s="17"/>
      <c r="G1" s="17"/>
      <c r="H1" s="17"/>
    </row>
    <row r="2" spans="1:8" ht="14.25" customHeight="1">
      <c r="A2" s="17"/>
      <c r="B2" s="18" t="s">
        <v>52</v>
      </c>
      <c r="C2" s="17"/>
      <c r="D2" s="17"/>
      <c r="E2" s="17"/>
      <c r="F2" s="17"/>
      <c r="G2" s="17" t="s">
        <v>0</v>
      </c>
      <c r="H2" s="17"/>
    </row>
    <row r="3" spans="1:8" ht="49.7" customHeight="1">
      <c r="A3" s="17"/>
      <c r="B3" s="56" t="s">
        <v>361</v>
      </c>
      <c r="C3" s="56"/>
      <c r="D3" s="56"/>
      <c r="E3" s="56"/>
      <c r="F3" s="56"/>
      <c r="G3" s="56"/>
      <c r="H3" s="17"/>
    </row>
    <row r="4" spans="1:8" ht="14.25" customHeight="1">
      <c r="A4" s="17"/>
      <c r="B4" s="17"/>
      <c r="C4" s="17"/>
      <c r="D4" s="17"/>
      <c r="E4" s="17"/>
      <c r="F4" s="17"/>
      <c r="G4" s="19" t="s">
        <v>54</v>
      </c>
      <c r="H4" s="17"/>
    </row>
    <row r="5" spans="1:8" ht="17.100000000000001" customHeight="1">
      <c r="A5" s="17"/>
      <c r="B5" s="20" t="s">
        <v>127</v>
      </c>
      <c r="C5" s="20" t="s">
        <v>128</v>
      </c>
      <c r="D5" s="20" t="s">
        <v>129</v>
      </c>
      <c r="E5" s="20" t="s">
        <v>362</v>
      </c>
      <c r="F5" s="20" t="s">
        <v>131</v>
      </c>
      <c r="G5" s="20" t="s">
        <v>132</v>
      </c>
      <c r="H5" s="17"/>
    </row>
    <row r="6" spans="1:8" ht="17.100000000000001" customHeight="1">
      <c r="A6" s="17"/>
      <c r="B6" s="21" t="s">
        <v>9</v>
      </c>
      <c r="C6" s="21" t="s">
        <v>59</v>
      </c>
      <c r="D6" s="21" t="s">
        <v>9</v>
      </c>
      <c r="E6" s="25">
        <v>88.9</v>
      </c>
      <c r="F6" s="25">
        <v>88.9</v>
      </c>
      <c r="G6" s="22"/>
      <c r="H6" s="17"/>
    </row>
    <row r="7" spans="1:8" ht="17.100000000000001" customHeight="1">
      <c r="A7" s="17"/>
      <c r="B7" s="21" t="s">
        <v>9</v>
      </c>
      <c r="C7" s="21" t="s">
        <v>360</v>
      </c>
      <c r="D7" s="26" t="s">
        <v>136</v>
      </c>
      <c r="E7" s="25">
        <v>88.9</v>
      </c>
      <c r="F7" s="25">
        <v>88.9</v>
      </c>
      <c r="G7" s="22"/>
      <c r="H7" s="17"/>
    </row>
    <row r="8" spans="1:8" ht="17.100000000000001" customHeight="1">
      <c r="A8" s="17"/>
      <c r="B8" s="27" t="s">
        <v>137</v>
      </c>
      <c r="C8" s="21" t="s">
        <v>138</v>
      </c>
      <c r="D8" s="26" t="s">
        <v>9</v>
      </c>
      <c r="E8" s="25">
        <v>71.41</v>
      </c>
      <c r="F8" s="25">
        <v>71.41</v>
      </c>
      <c r="G8" s="22"/>
      <c r="H8" s="17"/>
    </row>
    <row r="9" spans="1:8" ht="17.100000000000001" customHeight="1">
      <c r="A9" s="17"/>
      <c r="B9" s="27" t="s">
        <v>139</v>
      </c>
      <c r="C9" s="21" t="s">
        <v>140</v>
      </c>
      <c r="D9" s="26" t="s">
        <v>9</v>
      </c>
      <c r="E9" s="25">
        <v>71.41</v>
      </c>
      <c r="F9" s="25">
        <v>71.41</v>
      </c>
      <c r="G9" s="22"/>
      <c r="H9" s="17"/>
    </row>
    <row r="10" spans="1:8" ht="17.100000000000001" customHeight="1">
      <c r="A10" s="17"/>
      <c r="B10" s="28" t="s">
        <v>141</v>
      </c>
      <c r="C10" s="29" t="s">
        <v>142</v>
      </c>
      <c r="D10" s="26" t="s">
        <v>136</v>
      </c>
      <c r="E10" s="25">
        <v>71.41</v>
      </c>
      <c r="F10" s="25">
        <v>71.41</v>
      </c>
      <c r="G10" s="22"/>
      <c r="H10" s="17"/>
    </row>
    <row r="11" spans="1:8" ht="17.100000000000001" customHeight="1">
      <c r="B11" s="27" t="s">
        <v>143</v>
      </c>
      <c r="C11" s="21" t="s">
        <v>144</v>
      </c>
      <c r="D11" s="26" t="s">
        <v>9</v>
      </c>
      <c r="E11" s="25">
        <v>7.39</v>
      </c>
      <c r="F11" s="25">
        <v>7.39</v>
      </c>
      <c r="G11" s="22"/>
      <c r="H11" s="17"/>
    </row>
    <row r="12" spans="1:8" ht="17.100000000000001" customHeight="1">
      <c r="A12" s="17"/>
      <c r="B12" s="27" t="s">
        <v>145</v>
      </c>
      <c r="C12" s="21" t="s">
        <v>146</v>
      </c>
      <c r="D12" s="26" t="s">
        <v>9</v>
      </c>
      <c r="E12" s="25">
        <v>6.75</v>
      </c>
      <c r="F12" s="25">
        <v>6.75</v>
      </c>
      <c r="G12" s="22"/>
      <c r="H12" s="17"/>
    </row>
    <row r="13" spans="1:8" ht="17.100000000000001" customHeight="1">
      <c r="A13" s="17"/>
      <c r="B13" s="28" t="s">
        <v>147</v>
      </c>
      <c r="C13" s="29" t="s">
        <v>148</v>
      </c>
      <c r="D13" s="26" t="s">
        <v>136</v>
      </c>
      <c r="E13" s="25">
        <v>6.75</v>
      </c>
      <c r="F13" s="25">
        <v>6.75</v>
      </c>
      <c r="G13" s="22"/>
      <c r="H13" s="17"/>
    </row>
    <row r="14" spans="1:8" ht="17.100000000000001" customHeight="1">
      <c r="B14" s="27" t="s">
        <v>149</v>
      </c>
      <c r="C14" s="21" t="s">
        <v>150</v>
      </c>
      <c r="D14" s="26" t="s">
        <v>9</v>
      </c>
      <c r="E14" s="25">
        <v>0.63</v>
      </c>
      <c r="F14" s="25">
        <v>0.63</v>
      </c>
      <c r="G14" s="22"/>
      <c r="H14" s="17"/>
    </row>
    <row r="15" spans="1:8" ht="17.100000000000001" customHeight="1">
      <c r="A15" s="17"/>
      <c r="B15" s="28" t="s">
        <v>151</v>
      </c>
      <c r="C15" s="29" t="s">
        <v>150</v>
      </c>
      <c r="D15" s="26" t="s">
        <v>136</v>
      </c>
      <c r="E15" s="25">
        <v>0.63</v>
      </c>
      <c r="F15" s="25">
        <v>0.63</v>
      </c>
      <c r="G15" s="22"/>
      <c r="H15" s="17"/>
    </row>
    <row r="16" spans="1:8" ht="17.100000000000001" customHeight="1">
      <c r="B16" s="27" t="s">
        <v>152</v>
      </c>
      <c r="C16" s="21" t="s">
        <v>153</v>
      </c>
      <c r="D16" s="26" t="s">
        <v>9</v>
      </c>
      <c r="E16" s="25">
        <v>5.04</v>
      </c>
      <c r="F16" s="25">
        <v>5.04</v>
      </c>
      <c r="G16" s="22"/>
      <c r="H16" s="17"/>
    </row>
    <row r="17" spans="1:8" ht="17.100000000000001" customHeight="1">
      <c r="A17" s="17"/>
      <c r="B17" s="27" t="s">
        <v>154</v>
      </c>
      <c r="C17" s="21" t="s">
        <v>155</v>
      </c>
      <c r="D17" s="26" t="s">
        <v>9</v>
      </c>
      <c r="E17" s="25">
        <v>5.04</v>
      </c>
      <c r="F17" s="25">
        <v>5.04</v>
      </c>
      <c r="G17" s="22"/>
      <c r="H17" s="17"/>
    </row>
    <row r="18" spans="1:8" ht="17.100000000000001" customHeight="1">
      <c r="A18" s="55"/>
      <c r="B18" s="28" t="s">
        <v>156</v>
      </c>
      <c r="C18" s="29" t="s">
        <v>157</v>
      </c>
      <c r="D18" s="26" t="s">
        <v>136</v>
      </c>
      <c r="E18" s="25">
        <v>3.35</v>
      </c>
      <c r="F18" s="25">
        <v>3.35</v>
      </c>
      <c r="G18" s="22"/>
      <c r="H18" s="17"/>
    </row>
    <row r="19" spans="1:8" ht="17.100000000000001" customHeight="1">
      <c r="A19" s="55"/>
      <c r="B19" s="28" t="s">
        <v>158</v>
      </c>
      <c r="C19" s="29" t="s">
        <v>159</v>
      </c>
      <c r="D19" s="26" t="s">
        <v>136</v>
      </c>
      <c r="E19" s="25">
        <v>1.69</v>
      </c>
      <c r="F19" s="25">
        <v>1.69</v>
      </c>
      <c r="G19" s="22"/>
      <c r="H19" s="17"/>
    </row>
    <row r="20" spans="1:8" ht="17.100000000000001" customHeight="1">
      <c r="B20" s="27" t="s">
        <v>160</v>
      </c>
      <c r="C20" s="21" t="s">
        <v>161</v>
      </c>
      <c r="D20" s="26" t="s">
        <v>9</v>
      </c>
      <c r="E20" s="25">
        <v>5.07</v>
      </c>
      <c r="F20" s="25">
        <v>5.07</v>
      </c>
      <c r="G20" s="22"/>
      <c r="H20" s="17"/>
    </row>
    <row r="21" spans="1:8" ht="17.100000000000001" customHeight="1">
      <c r="A21" s="17"/>
      <c r="B21" s="27" t="s">
        <v>162</v>
      </c>
      <c r="C21" s="21" t="s">
        <v>163</v>
      </c>
      <c r="D21" s="26" t="s">
        <v>9</v>
      </c>
      <c r="E21" s="25">
        <v>5.07</v>
      </c>
      <c r="F21" s="25">
        <v>5.07</v>
      </c>
      <c r="G21" s="22"/>
      <c r="H21" s="17"/>
    </row>
    <row r="22" spans="1:8" ht="17.100000000000001" customHeight="1">
      <c r="A22" s="17"/>
      <c r="B22" s="28" t="s">
        <v>164</v>
      </c>
      <c r="C22" s="29" t="s">
        <v>165</v>
      </c>
      <c r="D22" s="26" t="s">
        <v>136</v>
      </c>
      <c r="E22" s="25">
        <v>5.07</v>
      </c>
      <c r="F22" s="25">
        <v>5.07</v>
      </c>
      <c r="G22" s="22"/>
      <c r="H22" s="17"/>
    </row>
    <row r="23" spans="1:8" ht="14.25" customHeight="1">
      <c r="A23" s="17"/>
      <c r="B23" s="17"/>
      <c r="C23" s="17"/>
      <c r="D23" s="17"/>
      <c r="E23" s="17"/>
      <c r="F23" s="17"/>
      <c r="G23" s="17"/>
      <c r="H23" s="17"/>
    </row>
  </sheetData>
  <mergeCells count="2">
    <mergeCell ref="B3:G3"/>
    <mergeCell ref="A18:A19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A16"/>
  <sheetViews>
    <sheetView topLeftCell="K1" workbookViewId="0">
      <selection activeCell="Z4" sqref="Z4"/>
    </sheetView>
  </sheetViews>
  <sheetFormatPr defaultColWidth="10" defaultRowHeight="13.5"/>
  <cols>
    <col min="1" max="1" width="3.5" customWidth="1"/>
    <col min="2" max="2" width="18.875" customWidth="1"/>
    <col min="3" max="3" width="60.5" customWidth="1"/>
    <col min="4" max="25" width="9.75" customWidth="1"/>
    <col min="26" max="26" width="12.75" customWidth="1"/>
    <col min="27" max="27" width="9.75" customWidth="1"/>
  </cols>
  <sheetData>
    <row r="1" spans="1:27" ht="14.25" customHeight="1">
      <c r="A1" s="17"/>
      <c r="B1" s="23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4.25" customHeight="1">
      <c r="A2" s="17"/>
      <c r="B2" s="24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 t="s">
        <v>0</v>
      </c>
      <c r="AA2" s="17"/>
    </row>
    <row r="3" spans="1:27" ht="50.25" customHeight="1">
      <c r="A3" s="17"/>
      <c r="B3" s="56" t="s">
        <v>363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7"/>
    </row>
    <row r="4" spans="1:27" ht="14.25" customHeight="1">
      <c r="A4" s="17"/>
      <c r="B4" s="23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9" t="s">
        <v>54</v>
      </c>
      <c r="AA4" s="17"/>
    </row>
    <row r="5" spans="1:27" ht="17.100000000000001" customHeight="1">
      <c r="A5" s="17"/>
      <c r="B5" s="57" t="s">
        <v>129</v>
      </c>
      <c r="C5" s="57" t="s">
        <v>168</v>
      </c>
      <c r="D5" s="57" t="s">
        <v>345</v>
      </c>
      <c r="E5" s="57" t="s">
        <v>346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347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17"/>
    </row>
    <row r="6" spans="1:27" ht="17.100000000000001" customHeight="1">
      <c r="A6" s="17"/>
      <c r="B6" s="57"/>
      <c r="C6" s="57"/>
      <c r="D6" s="57"/>
      <c r="E6" s="57" t="s">
        <v>59</v>
      </c>
      <c r="F6" s="57" t="s">
        <v>348</v>
      </c>
      <c r="G6" s="57"/>
      <c r="H6" s="57"/>
      <c r="I6" s="57"/>
      <c r="J6" s="57" t="s">
        <v>349</v>
      </c>
      <c r="K6" s="57" t="s">
        <v>364</v>
      </c>
      <c r="L6" s="57" t="s">
        <v>351</v>
      </c>
      <c r="M6" s="57" t="s">
        <v>352</v>
      </c>
      <c r="N6" s="57" t="s">
        <v>353</v>
      </c>
      <c r="O6" s="57" t="s">
        <v>121</v>
      </c>
      <c r="P6" s="57" t="s">
        <v>59</v>
      </c>
      <c r="Q6" s="57" t="s">
        <v>60</v>
      </c>
      <c r="R6" s="57"/>
      <c r="S6" s="57"/>
      <c r="T6" s="57" t="s">
        <v>103</v>
      </c>
      <c r="U6" s="57"/>
      <c r="V6" s="57"/>
      <c r="W6" s="57" t="s">
        <v>62</v>
      </c>
      <c r="X6" s="57"/>
      <c r="Y6" s="57"/>
      <c r="Z6" s="57" t="s">
        <v>354</v>
      </c>
      <c r="AA6" s="17"/>
    </row>
    <row r="7" spans="1:27" ht="45.95" customHeight="1">
      <c r="A7" s="17"/>
      <c r="B7" s="57"/>
      <c r="C7" s="57"/>
      <c r="D7" s="57"/>
      <c r="E7" s="57"/>
      <c r="F7" s="20" t="s">
        <v>133</v>
      </c>
      <c r="G7" s="20" t="s">
        <v>355</v>
      </c>
      <c r="H7" s="20" t="s">
        <v>356</v>
      </c>
      <c r="I7" s="20" t="s">
        <v>357</v>
      </c>
      <c r="J7" s="57"/>
      <c r="K7" s="57"/>
      <c r="L7" s="57"/>
      <c r="M7" s="57"/>
      <c r="N7" s="57"/>
      <c r="O7" s="57"/>
      <c r="P7" s="57"/>
      <c r="Q7" s="20" t="s">
        <v>133</v>
      </c>
      <c r="R7" s="20" t="s">
        <v>358</v>
      </c>
      <c r="S7" s="20" t="s">
        <v>359</v>
      </c>
      <c r="T7" s="20" t="s">
        <v>133</v>
      </c>
      <c r="U7" s="20" t="s">
        <v>358</v>
      </c>
      <c r="V7" s="20" t="s">
        <v>359</v>
      </c>
      <c r="W7" s="20" t="s">
        <v>133</v>
      </c>
      <c r="X7" s="20" t="s">
        <v>358</v>
      </c>
      <c r="Y7" s="20" t="s">
        <v>359</v>
      </c>
      <c r="Z7" s="57"/>
      <c r="AA7" s="17"/>
    </row>
    <row r="8" spans="1:27" ht="17.100000000000001" customHeight="1">
      <c r="A8" s="17"/>
      <c r="B8" s="20" t="s">
        <v>9</v>
      </c>
      <c r="C8" s="20" t="s">
        <v>59</v>
      </c>
      <c r="D8" s="22">
        <v>889009.1</v>
      </c>
      <c r="E8" s="22">
        <v>889009.1</v>
      </c>
      <c r="F8" s="22">
        <v>889009.1</v>
      </c>
      <c r="G8" s="22">
        <v>889009.1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7"/>
    </row>
    <row r="9" spans="1:27" ht="17.100000000000001" customHeight="1">
      <c r="A9" s="17"/>
      <c r="B9" s="20" t="s">
        <v>9</v>
      </c>
      <c r="C9" s="21" t="s">
        <v>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 t="s">
        <v>0</v>
      </c>
      <c r="AA9" s="17"/>
    </row>
    <row r="10" spans="1:27" ht="17.100000000000001" customHeight="1">
      <c r="A10" s="17"/>
      <c r="B10" s="20" t="s">
        <v>9</v>
      </c>
      <c r="C10" s="21" t="s">
        <v>173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 t="s">
        <v>0</v>
      </c>
      <c r="AA10" s="17"/>
    </row>
    <row r="11" spans="1:27" ht="17.100000000000001" customHeight="1">
      <c r="A11" s="17"/>
      <c r="B11" s="20" t="s">
        <v>136</v>
      </c>
      <c r="C11" s="21" t="s">
        <v>365</v>
      </c>
      <c r="D11" s="22">
        <v>796905.2</v>
      </c>
      <c r="E11" s="22">
        <v>796905.2</v>
      </c>
      <c r="F11" s="22">
        <v>796905.2</v>
      </c>
      <c r="G11" s="22">
        <v>796905.2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7"/>
    </row>
    <row r="12" spans="1:27" ht="17.100000000000001" customHeight="1">
      <c r="A12" s="17"/>
      <c r="B12" s="20" t="s">
        <v>136</v>
      </c>
      <c r="C12" s="21" t="s">
        <v>366</v>
      </c>
      <c r="D12" s="22">
        <v>85976.46</v>
      </c>
      <c r="E12" s="22">
        <v>85976.46</v>
      </c>
      <c r="F12" s="22">
        <v>85976.46</v>
      </c>
      <c r="G12" s="22">
        <v>85976.46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7"/>
    </row>
    <row r="13" spans="1:27" ht="17.100000000000001" customHeight="1">
      <c r="A13" s="17"/>
      <c r="B13" s="20" t="s">
        <v>136</v>
      </c>
      <c r="C13" s="21" t="s">
        <v>367</v>
      </c>
      <c r="D13" s="22">
        <v>6127.44</v>
      </c>
      <c r="E13" s="22">
        <v>6127.44</v>
      </c>
      <c r="F13" s="22">
        <v>6127.44</v>
      </c>
      <c r="G13" s="22">
        <v>6127.44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17"/>
    </row>
    <row r="14" spans="1:27" ht="17.100000000000001" customHeight="1">
      <c r="A14" s="17"/>
      <c r="B14" s="20" t="s">
        <v>9</v>
      </c>
      <c r="C14" s="21" t="s">
        <v>192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7"/>
    </row>
    <row r="15" spans="1:27" ht="17.100000000000001" customHeight="1">
      <c r="A15" s="17"/>
      <c r="B15" s="20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7"/>
    </row>
    <row r="16" spans="1:27" ht="14.2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</sheetData>
  <mergeCells count="19">
    <mergeCell ref="O6:O7"/>
    <mergeCell ref="P6:P7"/>
    <mergeCell ref="Z6:Z7"/>
    <mergeCell ref="B3:Z3"/>
    <mergeCell ref="E5:O5"/>
    <mergeCell ref="P5:Z5"/>
    <mergeCell ref="F6:I6"/>
    <mergeCell ref="Q6:S6"/>
    <mergeCell ref="T6:V6"/>
    <mergeCell ref="W6:Y6"/>
    <mergeCell ref="B5:B7"/>
    <mergeCell ref="C5:C7"/>
    <mergeCell ref="D5:D7"/>
    <mergeCell ref="E6:E7"/>
    <mergeCell ref="J6:J7"/>
    <mergeCell ref="K6:K7"/>
    <mergeCell ref="L6:L7"/>
    <mergeCell ref="M6:M7"/>
    <mergeCell ref="N6:N7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4" sqref="G4"/>
    </sheetView>
  </sheetViews>
  <sheetFormatPr defaultColWidth="10" defaultRowHeight="13.5"/>
  <cols>
    <col min="1" max="1" width="2.5" customWidth="1"/>
    <col min="2" max="2" width="15" customWidth="1"/>
    <col min="3" max="3" width="17" customWidth="1"/>
    <col min="4" max="4" width="9.75" customWidth="1"/>
    <col min="5" max="5" width="19" customWidth="1"/>
    <col min="6" max="6" width="20" customWidth="1"/>
    <col min="7" max="7" width="20.875" customWidth="1"/>
    <col min="8" max="8" width="9.75" customWidth="1"/>
  </cols>
  <sheetData>
    <row r="1" spans="1:8" ht="14.25" customHeight="1">
      <c r="A1" s="17"/>
      <c r="B1" s="17"/>
      <c r="C1" s="17"/>
      <c r="D1" s="17"/>
      <c r="E1" s="17"/>
      <c r="F1" s="17"/>
      <c r="G1" s="17"/>
      <c r="H1" s="17"/>
    </row>
    <row r="2" spans="1:8" ht="14.25" customHeight="1">
      <c r="A2" s="17"/>
      <c r="B2" s="18" t="s">
        <v>52</v>
      </c>
      <c r="C2" s="17"/>
      <c r="D2" s="17"/>
      <c r="E2" s="17"/>
      <c r="F2" s="17"/>
      <c r="G2" s="17" t="s">
        <v>0</v>
      </c>
      <c r="H2" s="17"/>
    </row>
    <row r="3" spans="1:8" ht="35.65" customHeight="1">
      <c r="A3" s="17"/>
      <c r="B3" s="56" t="s">
        <v>368</v>
      </c>
      <c r="C3" s="56"/>
      <c r="D3" s="56"/>
      <c r="E3" s="56"/>
      <c r="F3" s="56"/>
      <c r="G3" s="56"/>
      <c r="H3" s="17"/>
    </row>
    <row r="4" spans="1:8" ht="14.25" customHeight="1">
      <c r="A4" s="17"/>
      <c r="B4" s="17"/>
      <c r="C4" s="17"/>
      <c r="D4" s="17"/>
      <c r="E4" s="17"/>
      <c r="F4" s="17"/>
      <c r="G4" s="19" t="s">
        <v>54</v>
      </c>
      <c r="H4" s="17"/>
    </row>
    <row r="5" spans="1:8" ht="17.100000000000001" customHeight="1">
      <c r="A5" s="17"/>
      <c r="B5" s="20" t="s">
        <v>127</v>
      </c>
      <c r="C5" s="20" t="s">
        <v>369</v>
      </c>
      <c r="D5" s="20" t="s">
        <v>59</v>
      </c>
      <c r="E5" s="20" t="s">
        <v>370</v>
      </c>
      <c r="F5" s="20" t="s">
        <v>371</v>
      </c>
      <c r="G5" s="20" t="s">
        <v>372</v>
      </c>
      <c r="H5" s="17"/>
    </row>
    <row r="6" spans="1:8" ht="17.100000000000001" customHeight="1">
      <c r="A6" s="17"/>
      <c r="B6" s="21"/>
      <c r="C6" s="21"/>
      <c r="D6" s="22"/>
      <c r="E6" s="22"/>
      <c r="F6" s="22"/>
      <c r="G6" s="22"/>
      <c r="H6" s="17"/>
    </row>
    <row r="7" spans="1:8" ht="14.25" customHeight="1">
      <c r="A7" s="17"/>
      <c r="B7" s="17"/>
      <c r="C7" s="17"/>
      <c r="D7" s="17"/>
      <c r="E7" s="17"/>
      <c r="F7" s="17"/>
      <c r="G7" s="17"/>
      <c r="H7" s="17"/>
    </row>
  </sheetData>
  <mergeCells count="1">
    <mergeCell ref="B3:G3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H25" sqref="H25"/>
    </sheetView>
  </sheetViews>
  <sheetFormatPr defaultColWidth="9" defaultRowHeight="13.5"/>
  <cols>
    <col min="1" max="14" width="11.75" customWidth="1"/>
  </cols>
  <sheetData>
    <row r="1" spans="1:14" ht="28.5">
      <c r="A1" s="62" t="s">
        <v>373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9.5">
      <c r="A2" s="69" t="s">
        <v>426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>
      <c r="A3" s="64" t="s">
        <v>57</v>
      </c>
      <c r="B3" s="64"/>
      <c r="C3" s="64" t="s">
        <v>374</v>
      </c>
      <c r="D3" s="64" t="s">
        <v>375</v>
      </c>
      <c r="E3" s="64" t="s">
        <v>376</v>
      </c>
      <c r="F3" s="64" t="s">
        <v>377</v>
      </c>
      <c r="G3" s="65" t="s">
        <v>378</v>
      </c>
      <c r="H3" s="65"/>
      <c r="I3" s="65"/>
      <c r="J3" s="65"/>
      <c r="K3" s="65"/>
      <c r="L3" s="65"/>
      <c r="M3" s="64" t="s">
        <v>379</v>
      </c>
      <c r="N3" s="68" t="s">
        <v>380</v>
      </c>
    </row>
    <row r="4" spans="1:14">
      <c r="A4" s="64" t="s">
        <v>381</v>
      </c>
      <c r="B4" s="64" t="s">
        <v>382</v>
      </c>
      <c r="C4" s="64"/>
      <c r="D4" s="64"/>
      <c r="E4" s="64"/>
      <c r="F4" s="64"/>
      <c r="G4" s="65" t="s">
        <v>383</v>
      </c>
      <c r="H4" s="65" t="s">
        <v>384</v>
      </c>
      <c r="I4" s="65" t="s">
        <v>198</v>
      </c>
      <c r="J4" s="65"/>
      <c r="K4" s="65"/>
      <c r="L4" s="65" t="s">
        <v>202</v>
      </c>
      <c r="M4" s="64"/>
      <c r="N4" s="68"/>
    </row>
    <row r="5" spans="1:14">
      <c r="A5" s="64"/>
      <c r="B5" s="64"/>
      <c r="C5" s="64"/>
      <c r="D5" s="64"/>
      <c r="E5" s="64"/>
      <c r="F5" s="64"/>
      <c r="G5" s="65"/>
      <c r="H5" s="65"/>
      <c r="I5" s="1" t="s">
        <v>385</v>
      </c>
      <c r="J5" s="1" t="s">
        <v>386</v>
      </c>
      <c r="K5" s="1" t="s">
        <v>387</v>
      </c>
      <c r="L5" s="65"/>
      <c r="M5" s="64"/>
      <c r="N5" s="68"/>
    </row>
    <row r="6" spans="1:14" ht="15">
      <c r="A6" s="2" t="s">
        <v>59</v>
      </c>
      <c r="B6" s="3"/>
      <c r="C6" s="3"/>
      <c r="D6" s="3"/>
      <c r="E6" s="3"/>
      <c r="F6" s="3"/>
      <c r="G6" s="4">
        <v>15</v>
      </c>
      <c r="H6" s="4">
        <v>6.5</v>
      </c>
      <c r="I6" s="4">
        <v>2</v>
      </c>
      <c r="J6" s="4">
        <f t="shared" ref="J6:L6" si="0">SUM(J7:J17)</f>
        <v>0</v>
      </c>
      <c r="K6" s="4">
        <v>4.5</v>
      </c>
      <c r="L6" s="4">
        <f t="shared" si="0"/>
        <v>0</v>
      </c>
      <c r="M6" s="11"/>
      <c r="N6" s="10"/>
    </row>
    <row r="7" spans="1:14" ht="24">
      <c r="A7" s="5" t="s">
        <v>388</v>
      </c>
      <c r="B7" s="5" t="s">
        <v>389</v>
      </c>
      <c r="C7" s="6" t="s">
        <v>390</v>
      </c>
      <c r="D7" s="6" t="s">
        <v>391</v>
      </c>
      <c r="E7" s="6">
        <v>1</v>
      </c>
      <c r="F7" s="6" t="s">
        <v>392</v>
      </c>
      <c r="G7" s="6"/>
      <c r="H7" s="6">
        <v>0.3</v>
      </c>
      <c r="I7" s="6">
        <v>0.3</v>
      </c>
      <c r="J7" s="5">
        <v>0</v>
      </c>
      <c r="K7" s="5">
        <v>0</v>
      </c>
      <c r="L7" s="5">
        <v>0</v>
      </c>
      <c r="M7" s="7" t="s">
        <v>393</v>
      </c>
      <c r="N7" s="12"/>
    </row>
    <row r="8" spans="1:14" ht="36">
      <c r="A8" s="6" t="s">
        <v>394</v>
      </c>
      <c r="B8" s="6" t="s">
        <v>395</v>
      </c>
      <c r="C8" s="6" t="s">
        <v>390</v>
      </c>
      <c r="D8" s="6" t="s">
        <v>396</v>
      </c>
      <c r="E8" s="6">
        <v>5</v>
      </c>
      <c r="F8" s="6" t="s">
        <v>397</v>
      </c>
      <c r="G8" s="5"/>
      <c r="H8" s="6">
        <v>2.5</v>
      </c>
      <c r="I8" s="5">
        <v>1</v>
      </c>
      <c r="J8" s="5">
        <v>0</v>
      </c>
      <c r="K8" s="5">
        <v>1.5</v>
      </c>
      <c r="L8" s="5">
        <v>0</v>
      </c>
      <c r="M8" s="7" t="s">
        <v>393</v>
      </c>
      <c r="N8" s="12"/>
    </row>
    <row r="9" spans="1:14" ht="24">
      <c r="A9" s="6" t="s">
        <v>398</v>
      </c>
      <c r="B9" s="6" t="s">
        <v>399</v>
      </c>
      <c r="C9" s="6" t="s">
        <v>390</v>
      </c>
      <c r="D9" s="7" t="s">
        <v>400</v>
      </c>
      <c r="E9" s="6">
        <v>36</v>
      </c>
      <c r="F9" s="6" t="s">
        <v>397</v>
      </c>
      <c r="G9" s="5"/>
      <c r="H9" s="6">
        <f t="shared" ref="H9:H17" si="1">SUM(I9:L9)</f>
        <v>1.5</v>
      </c>
      <c r="I9" s="5">
        <v>0.5</v>
      </c>
      <c r="J9" s="5">
        <v>0</v>
      </c>
      <c r="K9" s="5">
        <v>1</v>
      </c>
      <c r="L9" s="5">
        <v>0</v>
      </c>
      <c r="M9" s="7" t="s">
        <v>393</v>
      </c>
      <c r="N9" s="12"/>
    </row>
    <row r="10" spans="1:14" ht="24">
      <c r="A10" s="6" t="s">
        <v>401</v>
      </c>
      <c r="B10" s="6" t="s">
        <v>402</v>
      </c>
      <c r="C10" s="6" t="s">
        <v>403</v>
      </c>
      <c r="D10" s="6" t="s">
        <v>404</v>
      </c>
      <c r="E10" s="6">
        <v>8000</v>
      </c>
      <c r="F10" s="6" t="s">
        <v>405</v>
      </c>
      <c r="G10" s="5"/>
      <c r="H10" s="6">
        <f t="shared" si="1"/>
        <v>1</v>
      </c>
      <c r="I10" s="5">
        <v>0</v>
      </c>
      <c r="J10" s="5">
        <v>0</v>
      </c>
      <c r="K10" s="5">
        <v>1</v>
      </c>
      <c r="L10" s="5">
        <v>0</v>
      </c>
      <c r="M10" s="7" t="s">
        <v>393</v>
      </c>
      <c r="N10" s="12"/>
    </row>
    <row r="11" spans="1:14" ht="24">
      <c r="A11" s="6" t="s">
        <v>406</v>
      </c>
      <c r="B11" s="6" t="s">
        <v>407</v>
      </c>
      <c r="C11" s="6" t="s">
        <v>403</v>
      </c>
      <c r="D11" s="6" t="s">
        <v>404</v>
      </c>
      <c r="E11" s="6">
        <v>8</v>
      </c>
      <c r="F11" s="6" t="s">
        <v>408</v>
      </c>
      <c r="G11" s="5"/>
      <c r="H11" s="6">
        <f t="shared" si="1"/>
        <v>0.2</v>
      </c>
      <c r="I11" s="5">
        <v>0</v>
      </c>
      <c r="J11" s="5">
        <v>0</v>
      </c>
      <c r="K11" s="5">
        <v>0.2</v>
      </c>
      <c r="L11" s="5">
        <v>0</v>
      </c>
      <c r="M11" s="7" t="s">
        <v>393</v>
      </c>
      <c r="N11" s="12"/>
    </row>
    <row r="12" spans="1:14" ht="24">
      <c r="A12" s="6" t="s">
        <v>409</v>
      </c>
      <c r="B12" s="6" t="s">
        <v>410</v>
      </c>
      <c r="C12" s="6" t="s">
        <v>403</v>
      </c>
      <c r="D12" s="6"/>
      <c r="E12" s="6">
        <v>10</v>
      </c>
      <c r="F12" s="8" t="s">
        <v>411</v>
      </c>
      <c r="G12" s="9"/>
      <c r="H12" s="6">
        <v>0.2</v>
      </c>
      <c r="I12" s="9">
        <v>0.2</v>
      </c>
      <c r="J12" s="9">
        <v>0</v>
      </c>
      <c r="K12" s="9">
        <v>0</v>
      </c>
      <c r="L12" s="9">
        <v>0</v>
      </c>
      <c r="M12" s="13" t="s">
        <v>393</v>
      </c>
      <c r="N12" s="14"/>
    </row>
    <row r="13" spans="1:14" ht="24">
      <c r="A13" s="6" t="s">
        <v>412</v>
      </c>
      <c r="B13" s="6" t="s">
        <v>413</v>
      </c>
      <c r="C13" s="6" t="s">
        <v>403</v>
      </c>
      <c r="D13" s="6" t="s">
        <v>414</v>
      </c>
      <c r="E13" s="6">
        <v>1</v>
      </c>
      <c r="F13" s="6" t="s">
        <v>415</v>
      </c>
      <c r="G13" s="6"/>
      <c r="H13" s="6">
        <f t="shared" si="1"/>
        <v>0.55000000000000004</v>
      </c>
      <c r="I13" s="6">
        <v>0</v>
      </c>
      <c r="J13" s="6">
        <v>0</v>
      </c>
      <c r="K13" s="6">
        <v>0.55000000000000004</v>
      </c>
      <c r="L13" s="6">
        <v>0</v>
      </c>
      <c r="M13" s="6" t="s">
        <v>416</v>
      </c>
      <c r="N13" s="15"/>
    </row>
    <row r="14" spans="1:14" ht="24">
      <c r="A14" s="6" t="s">
        <v>417</v>
      </c>
      <c r="B14" s="6" t="s">
        <v>418</v>
      </c>
      <c r="C14" s="6" t="s">
        <v>403</v>
      </c>
      <c r="D14" s="6" t="s">
        <v>414</v>
      </c>
      <c r="E14" s="6">
        <v>1</v>
      </c>
      <c r="F14" s="6" t="s">
        <v>411</v>
      </c>
      <c r="G14" s="6"/>
      <c r="H14" s="6">
        <f t="shared" si="1"/>
        <v>0.06</v>
      </c>
      <c r="I14" s="6">
        <v>0</v>
      </c>
      <c r="J14" s="6">
        <v>0</v>
      </c>
      <c r="K14" s="6">
        <v>0.06</v>
      </c>
      <c r="L14" s="6">
        <v>0</v>
      </c>
      <c r="M14" s="6" t="s">
        <v>416</v>
      </c>
      <c r="N14" s="16"/>
    </row>
    <row r="15" spans="1:14" ht="24">
      <c r="A15" s="6" t="s">
        <v>419</v>
      </c>
      <c r="B15" s="6" t="s">
        <v>420</v>
      </c>
      <c r="C15" s="6" t="s">
        <v>403</v>
      </c>
      <c r="D15" s="6" t="s">
        <v>414</v>
      </c>
      <c r="E15" s="6">
        <v>1</v>
      </c>
      <c r="F15" s="6" t="s">
        <v>411</v>
      </c>
      <c r="G15" s="6"/>
      <c r="H15" s="6">
        <f t="shared" si="1"/>
        <v>0.06</v>
      </c>
      <c r="I15" s="6">
        <v>0</v>
      </c>
      <c r="J15" s="6">
        <v>0</v>
      </c>
      <c r="K15" s="6">
        <v>0.06</v>
      </c>
      <c r="L15" s="6">
        <v>0</v>
      </c>
      <c r="M15" s="6" t="s">
        <v>416</v>
      </c>
      <c r="N15" s="16"/>
    </row>
    <row r="16" spans="1:14" ht="24">
      <c r="A16" s="6" t="s">
        <v>421</v>
      </c>
      <c r="B16" s="6" t="s">
        <v>422</v>
      </c>
      <c r="C16" s="6" t="s">
        <v>403</v>
      </c>
      <c r="D16" s="6" t="s">
        <v>414</v>
      </c>
      <c r="E16" s="6">
        <v>1</v>
      </c>
      <c r="F16" s="6" t="s">
        <v>411</v>
      </c>
      <c r="G16" s="6"/>
      <c r="H16" s="6">
        <f t="shared" si="1"/>
        <v>7.0000000000000007E-2</v>
      </c>
      <c r="I16" s="6">
        <v>0</v>
      </c>
      <c r="J16" s="6">
        <v>0</v>
      </c>
      <c r="K16" s="6">
        <v>7.0000000000000007E-2</v>
      </c>
      <c r="L16" s="6">
        <v>0</v>
      </c>
      <c r="M16" s="6" t="s">
        <v>416</v>
      </c>
      <c r="N16" s="16"/>
    </row>
    <row r="17" spans="1:14" ht="24">
      <c r="A17" s="6" t="s">
        <v>423</v>
      </c>
      <c r="B17" s="6" t="s">
        <v>424</v>
      </c>
      <c r="C17" s="6" t="s">
        <v>403</v>
      </c>
      <c r="D17" s="6" t="s">
        <v>414</v>
      </c>
      <c r="E17" s="6">
        <v>1</v>
      </c>
      <c r="F17" s="6" t="s">
        <v>411</v>
      </c>
      <c r="G17" s="6"/>
      <c r="H17" s="6">
        <f t="shared" si="1"/>
        <v>7.0000000000000007E-2</v>
      </c>
      <c r="I17" s="6">
        <v>0</v>
      </c>
      <c r="J17" s="6">
        <v>0</v>
      </c>
      <c r="K17" s="6">
        <v>7.0000000000000007E-2</v>
      </c>
      <c r="L17" s="6">
        <v>0</v>
      </c>
      <c r="M17" s="6" t="s">
        <v>416</v>
      </c>
      <c r="N17" s="16"/>
    </row>
    <row r="18" spans="1:14">
      <c r="A18" s="66" t="s">
        <v>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>
      <c r="A19" s="67" t="s">
        <v>425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</sheetData>
  <mergeCells count="18">
    <mergeCell ref="A18:N18"/>
    <mergeCell ref="A19:N19"/>
    <mergeCell ref="A4:A5"/>
    <mergeCell ref="B4:B5"/>
    <mergeCell ref="C3:C5"/>
    <mergeCell ref="D3:D5"/>
    <mergeCell ref="E3:E5"/>
    <mergeCell ref="F3:F5"/>
    <mergeCell ref="G4:G5"/>
    <mergeCell ref="H4:H5"/>
    <mergeCell ref="L4:L5"/>
    <mergeCell ref="M3:M5"/>
    <mergeCell ref="N3:N5"/>
    <mergeCell ref="A1:N1"/>
    <mergeCell ref="A2:N2"/>
    <mergeCell ref="A3:B3"/>
    <mergeCell ref="G3:L3"/>
    <mergeCell ref="I4:K4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opLeftCell="B1" workbookViewId="0">
      <selection activeCell="C1" sqref="C1"/>
    </sheetView>
  </sheetViews>
  <sheetFormatPr defaultColWidth="10" defaultRowHeight="13.5"/>
  <cols>
    <col min="1" max="1" width="4.125" customWidth="1"/>
    <col min="2" max="2" width="28.5" customWidth="1"/>
    <col min="3" max="3" width="19.25" customWidth="1"/>
    <col min="4" max="4" width="26.5" customWidth="1"/>
    <col min="5" max="5" width="22.125" customWidth="1"/>
    <col min="6" max="7" width="20" customWidth="1"/>
    <col min="8" max="8" width="34.625" customWidth="1"/>
    <col min="9" max="9" width="9.75" customWidth="1"/>
  </cols>
  <sheetData>
    <row r="1" spans="1:9" ht="14.25" customHeight="1">
      <c r="A1" s="17"/>
      <c r="B1" s="17"/>
      <c r="C1" s="17"/>
      <c r="D1" s="17"/>
      <c r="E1" s="17"/>
      <c r="F1" s="17"/>
      <c r="G1" s="17"/>
      <c r="H1" s="17"/>
      <c r="I1" s="17"/>
    </row>
    <row r="2" spans="1:9" ht="14.25" customHeight="1">
      <c r="A2" s="17"/>
      <c r="B2" s="18" t="s">
        <v>52</v>
      </c>
      <c r="C2" s="17"/>
      <c r="D2" s="17"/>
      <c r="E2" s="17"/>
      <c r="F2" s="17"/>
      <c r="G2" s="17" t="s">
        <v>0</v>
      </c>
      <c r="H2" s="17"/>
      <c r="I2" s="17"/>
    </row>
    <row r="3" spans="1:9" ht="49.7" customHeight="1">
      <c r="A3" s="17"/>
      <c r="B3" s="56" t="s">
        <v>53</v>
      </c>
      <c r="C3" s="56"/>
      <c r="D3" s="56"/>
      <c r="E3" s="56"/>
      <c r="F3" s="56"/>
      <c r="G3" s="56"/>
      <c r="H3" s="56"/>
      <c r="I3" s="17"/>
    </row>
    <row r="4" spans="1:9" ht="14.25" customHeight="1">
      <c r="A4" s="17"/>
      <c r="B4" s="17"/>
      <c r="C4" s="17"/>
      <c r="D4" s="17"/>
      <c r="E4" s="17"/>
      <c r="F4" s="17"/>
      <c r="G4" s="17" t="s">
        <v>0</v>
      </c>
      <c r="H4" s="19" t="s">
        <v>54</v>
      </c>
      <c r="I4" s="17"/>
    </row>
    <row r="5" spans="1:9" ht="22.7" customHeight="1">
      <c r="A5" s="17"/>
      <c r="B5" s="57" t="s">
        <v>55</v>
      </c>
      <c r="C5" s="57"/>
      <c r="D5" s="57" t="s">
        <v>56</v>
      </c>
      <c r="E5" s="57"/>
      <c r="F5" s="57"/>
      <c r="G5" s="57"/>
      <c r="H5" s="57"/>
      <c r="I5" s="17"/>
    </row>
    <row r="6" spans="1:9" ht="34.700000000000003" customHeight="1">
      <c r="A6" s="17"/>
      <c r="B6" s="20" t="s">
        <v>57</v>
      </c>
      <c r="C6" s="20" t="s">
        <v>58</v>
      </c>
      <c r="D6" s="20" t="s">
        <v>57</v>
      </c>
      <c r="E6" s="20" t="s">
        <v>59</v>
      </c>
      <c r="F6" s="20" t="s">
        <v>60</v>
      </c>
      <c r="G6" s="20" t="s">
        <v>61</v>
      </c>
      <c r="H6" s="20" t="s">
        <v>62</v>
      </c>
      <c r="I6" s="17"/>
    </row>
    <row r="7" spans="1:9" ht="17.100000000000001" customHeight="1">
      <c r="A7" s="17"/>
      <c r="B7" s="21" t="s">
        <v>63</v>
      </c>
      <c r="C7" s="33">
        <v>88.9</v>
      </c>
      <c r="D7" s="21" t="s">
        <v>64</v>
      </c>
      <c r="E7" s="33">
        <v>88.9</v>
      </c>
      <c r="F7" s="33">
        <v>88.9</v>
      </c>
      <c r="G7" s="33"/>
      <c r="H7" s="33"/>
      <c r="I7" s="17"/>
    </row>
    <row r="8" spans="1:9" ht="17.100000000000001" customHeight="1">
      <c r="A8" s="17"/>
      <c r="B8" s="21" t="s">
        <v>65</v>
      </c>
      <c r="C8" s="33">
        <v>88.9</v>
      </c>
      <c r="D8" s="21" t="s">
        <v>66</v>
      </c>
      <c r="E8" s="33">
        <v>71.41</v>
      </c>
      <c r="F8" s="33">
        <v>71.41</v>
      </c>
      <c r="G8" s="33"/>
      <c r="H8" s="33"/>
      <c r="I8" s="17"/>
    </row>
    <row r="9" spans="1:9" ht="17.100000000000001" customHeight="1">
      <c r="A9" s="17"/>
      <c r="B9" s="21" t="s">
        <v>67</v>
      </c>
      <c r="C9" s="33"/>
      <c r="D9" s="21" t="s">
        <v>68</v>
      </c>
      <c r="E9" s="33"/>
      <c r="F9" s="33"/>
      <c r="G9" s="33"/>
      <c r="H9" s="33"/>
      <c r="I9" s="17"/>
    </row>
    <row r="10" spans="1:9" ht="17.100000000000001" customHeight="1">
      <c r="A10" s="17"/>
      <c r="B10" s="21" t="s">
        <v>69</v>
      </c>
      <c r="C10" s="33"/>
      <c r="D10" s="21" t="s">
        <v>70</v>
      </c>
      <c r="E10" s="33"/>
      <c r="F10" s="33"/>
      <c r="G10" s="33"/>
      <c r="H10" s="33"/>
      <c r="I10" s="17"/>
    </row>
    <row r="11" spans="1:9" ht="17.100000000000001" customHeight="1">
      <c r="A11" s="17"/>
      <c r="B11" s="21"/>
      <c r="C11" s="21"/>
      <c r="D11" s="21" t="s">
        <v>71</v>
      </c>
      <c r="E11" s="33"/>
      <c r="F11" s="33"/>
      <c r="G11" s="33"/>
      <c r="H11" s="33"/>
      <c r="I11" s="17"/>
    </row>
    <row r="12" spans="1:9" ht="17.100000000000001" customHeight="1">
      <c r="A12" s="17"/>
      <c r="B12" s="21"/>
      <c r="C12" s="21"/>
      <c r="D12" s="21" t="s">
        <v>72</v>
      </c>
      <c r="E12" s="33"/>
      <c r="F12" s="33"/>
      <c r="G12" s="33"/>
      <c r="H12" s="33"/>
      <c r="I12" s="17"/>
    </row>
    <row r="13" spans="1:9" ht="17.100000000000001" customHeight="1">
      <c r="A13" s="17"/>
      <c r="B13" s="21"/>
      <c r="C13" s="21"/>
      <c r="D13" s="21" t="s">
        <v>73</v>
      </c>
      <c r="E13" s="33"/>
      <c r="F13" s="33"/>
      <c r="G13" s="33"/>
      <c r="H13" s="33"/>
      <c r="I13" s="17"/>
    </row>
    <row r="14" spans="1:9" ht="17.100000000000001" customHeight="1">
      <c r="A14" s="17"/>
      <c r="B14" s="21"/>
      <c r="C14" s="21"/>
      <c r="D14" s="21" t="s">
        <v>74</v>
      </c>
      <c r="E14" s="33"/>
      <c r="F14" s="33"/>
      <c r="G14" s="33"/>
      <c r="H14" s="33"/>
      <c r="I14" s="17"/>
    </row>
    <row r="15" spans="1:9" ht="17.100000000000001" customHeight="1">
      <c r="A15" s="17"/>
      <c r="B15" s="21"/>
      <c r="C15" s="21"/>
      <c r="D15" s="21" t="s">
        <v>75</v>
      </c>
      <c r="E15" s="33">
        <v>7.39</v>
      </c>
      <c r="F15" s="33">
        <v>7.39</v>
      </c>
      <c r="G15" s="33"/>
      <c r="H15" s="33"/>
      <c r="I15" s="17"/>
    </row>
    <row r="16" spans="1:9" ht="17.100000000000001" customHeight="1">
      <c r="A16" s="17"/>
      <c r="B16" s="21"/>
      <c r="C16" s="21"/>
      <c r="D16" s="21" t="s">
        <v>76</v>
      </c>
      <c r="E16" s="33"/>
      <c r="F16" s="33"/>
      <c r="G16" s="33"/>
      <c r="H16" s="33"/>
      <c r="I16" s="17"/>
    </row>
    <row r="17" spans="1:9" ht="17.100000000000001" customHeight="1">
      <c r="A17" s="17"/>
      <c r="B17" s="21"/>
      <c r="C17" s="21"/>
      <c r="D17" s="21" t="s">
        <v>77</v>
      </c>
      <c r="E17" s="33">
        <v>5.04</v>
      </c>
      <c r="F17" s="33">
        <v>5.04</v>
      </c>
      <c r="G17" s="33"/>
      <c r="H17" s="33"/>
      <c r="I17" s="17"/>
    </row>
    <row r="18" spans="1:9" ht="17.100000000000001" customHeight="1">
      <c r="A18" s="17"/>
      <c r="B18" s="21"/>
      <c r="C18" s="21"/>
      <c r="D18" s="21" t="s">
        <v>78</v>
      </c>
      <c r="E18" s="33"/>
      <c r="F18" s="33"/>
      <c r="G18" s="33"/>
      <c r="H18" s="33"/>
      <c r="I18" s="17"/>
    </row>
    <row r="19" spans="1:9" ht="17.100000000000001" customHeight="1">
      <c r="A19" s="17"/>
      <c r="B19" s="21"/>
      <c r="C19" s="21"/>
      <c r="D19" s="21" t="s">
        <v>79</v>
      </c>
      <c r="E19" s="33"/>
      <c r="F19" s="33"/>
      <c r="G19" s="33"/>
      <c r="H19" s="33"/>
      <c r="I19" s="17"/>
    </row>
    <row r="20" spans="1:9" ht="17.100000000000001" customHeight="1">
      <c r="A20" s="17"/>
      <c r="B20" s="21"/>
      <c r="C20" s="21"/>
      <c r="D20" s="21" t="s">
        <v>80</v>
      </c>
      <c r="E20" s="33"/>
      <c r="F20" s="33"/>
      <c r="G20" s="33"/>
      <c r="H20" s="33"/>
      <c r="I20" s="17"/>
    </row>
    <row r="21" spans="1:9" ht="17.100000000000001" customHeight="1">
      <c r="A21" s="17"/>
      <c r="B21" s="21"/>
      <c r="C21" s="21"/>
      <c r="D21" s="21" t="s">
        <v>81</v>
      </c>
      <c r="E21" s="33"/>
      <c r="F21" s="33"/>
      <c r="G21" s="33"/>
      <c r="H21" s="33"/>
      <c r="I21" s="17"/>
    </row>
    <row r="22" spans="1:9" ht="17.100000000000001" customHeight="1">
      <c r="A22" s="17"/>
      <c r="B22" s="21"/>
      <c r="C22" s="21"/>
      <c r="D22" s="21" t="s">
        <v>82</v>
      </c>
      <c r="E22" s="33"/>
      <c r="F22" s="33"/>
      <c r="G22" s="33"/>
      <c r="H22" s="33"/>
      <c r="I22" s="17"/>
    </row>
    <row r="23" spans="1:9" ht="17.100000000000001" customHeight="1">
      <c r="A23" s="17"/>
      <c r="B23" s="21"/>
      <c r="C23" s="21"/>
      <c r="D23" s="21" t="s">
        <v>83</v>
      </c>
      <c r="E23" s="33"/>
      <c r="F23" s="33"/>
      <c r="G23" s="33"/>
      <c r="H23" s="33"/>
      <c r="I23" s="17"/>
    </row>
    <row r="24" spans="1:9" ht="17.100000000000001" customHeight="1">
      <c r="A24" s="17"/>
      <c r="B24" s="21"/>
      <c r="C24" s="21"/>
      <c r="D24" s="21" t="s">
        <v>84</v>
      </c>
      <c r="E24" s="33"/>
      <c r="F24" s="33"/>
      <c r="G24" s="33"/>
      <c r="H24" s="33"/>
      <c r="I24" s="17"/>
    </row>
    <row r="25" spans="1:9" ht="17.100000000000001" customHeight="1">
      <c r="A25" s="17"/>
      <c r="B25" s="21"/>
      <c r="C25" s="21"/>
      <c r="D25" s="21" t="s">
        <v>85</v>
      </c>
      <c r="E25" s="33"/>
      <c r="F25" s="33"/>
      <c r="G25" s="33"/>
      <c r="H25" s="33"/>
      <c r="I25" s="17"/>
    </row>
    <row r="26" spans="1:9" ht="17.100000000000001" customHeight="1">
      <c r="A26" s="17"/>
      <c r="B26" s="21"/>
      <c r="C26" s="21"/>
      <c r="D26" s="21" t="s">
        <v>86</v>
      </c>
      <c r="E26" s="33"/>
      <c r="F26" s="33"/>
      <c r="G26" s="33"/>
      <c r="H26" s="33"/>
      <c r="I26" s="17"/>
    </row>
    <row r="27" spans="1:9" ht="17.100000000000001" customHeight="1">
      <c r="A27" s="17"/>
      <c r="B27" s="21"/>
      <c r="C27" s="21"/>
      <c r="D27" s="21" t="s">
        <v>87</v>
      </c>
      <c r="E27" s="33">
        <v>5.07</v>
      </c>
      <c r="F27" s="33">
        <v>5.07</v>
      </c>
      <c r="G27" s="33"/>
      <c r="H27" s="33"/>
      <c r="I27" s="17"/>
    </row>
    <row r="28" spans="1:9" ht="17.100000000000001" customHeight="1">
      <c r="A28" s="17"/>
      <c r="B28" s="21"/>
      <c r="C28" s="21"/>
      <c r="D28" s="21" t="s">
        <v>88</v>
      </c>
      <c r="E28" s="33"/>
      <c r="F28" s="33"/>
      <c r="G28" s="33"/>
      <c r="H28" s="33"/>
      <c r="I28" s="17"/>
    </row>
    <row r="29" spans="1:9" ht="17.100000000000001" customHeight="1">
      <c r="A29" s="17"/>
      <c r="B29" s="21"/>
      <c r="C29" s="21"/>
      <c r="D29" s="21" t="s">
        <v>89</v>
      </c>
      <c r="E29" s="33"/>
      <c r="F29" s="33"/>
      <c r="G29" s="33"/>
      <c r="H29" s="33"/>
      <c r="I29" s="17"/>
    </row>
    <row r="30" spans="1:9" ht="17.100000000000001" customHeight="1">
      <c r="A30" s="17"/>
      <c r="B30" s="21"/>
      <c r="C30" s="21"/>
      <c r="D30" s="21" t="s">
        <v>90</v>
      </c>
      <c r="E30" s="33"/>
      <c r="F30" s="33"/>
      <c r="G30" s="33"/>
      <c r="H30" s="33"/>
      <c r="I30" s="17"/>
    </row>
    <row r="31" spans="1:9" ht="17.100000000000001" customHeight="1">
      <c r="A31" s="17"/>
      <c r="B31" s="21"/>
      <c r="C31" s="21"/>
      <c r="D31" s="21" t="s">
        <v>91</v>
      </c>
      <c r="E31" s="33"/>
      <c r="F31" s="33"/>
      <c r="G31" s="33"/>
      <c r="H31" s="33"/>
      <c r="I31" s="17" t="s">
        <v>92</v>
      </c>
    </row>
    <row r="32" spans="1:9" ht="17.100000000000001" customHeight="1">
      <c r="A32" s="17"/>
      <c r="B32" s="21"/>
      <c r="C32" s="21"/>
      <c r="D32" s="21" t="s">
        <v>93</v>
      </c>
      <c r="E32" s="33"/>
      <c r="F32" s="33"/>
      <c r="G32" s="33"/>
      <c r="H32" s="33"/>
      <c r="I32" s="17"/>
    </row>
    <row r="33" spans="1:9" ht="17.100000000000001" customHeight="1">
      <c r="A33" s="17"/>
      <c r="B33" s="21"/>
      <c r="C33" s="21"/>
      <c r="D33" s="21" t="s">
        <v>94</v>
      </c>
      <c r="E33" s="33"/>
      <c r="F33" s="33"/>
      <c r="G33" s="33"/>
      <c r="H33" s="33"/>
      <c r="I33" s="17"/>
    </row>
    <row r="34" spans="1:9" ht="17.100000000000001" customHeight="1">
      <c r="A34" s="17"/>
      <c r="B34" s="21"/>
      <c r="C34" s="21"/>
      <c r="D34" s="21" t="s">
        <v>95</v>
      </c>
      <c r="E34" s="33"/>
      <c r="F34" s="33"/>
      <c r="G34" s="33"/>
      <c r="H34" s="33"/>
      <c r="I34" s="17"/>
    </row>
    <row r="35" spans="1:9" ht="17.100000000000001" customHeight="1">
      <c r="A35" s="17"/>
      <c r="B35" s="21"/>
      <c r="C35" s="21"/>
      <c r="D35" s="21" t="s">
        <v>96</v>
      </c>
      <c r="E35" s="33"/>
      <c r="F35" s="33"/>
      <c r="G35" s="33"/>
      <c r="H35" s="33"/>
      <c r="I35" s="17"/>
    </row>
    <row r="36" spans="1:9" ht="17.100000000000001" customHeight="1">
      <c r="A36" s="17"/>
      <c r="B36" s="21"/>
      <c r="C36" s="21"/>
      <c r="D36" s="21" t="s">
        <v>97</v>
      </c>
      <c r="E36" s="33"/>
      <c r="F36" s="33"/>
      <c r="G36" s="33"/>
      <c r="H36" s="33"/>
      <c r="I36" s="17"/>
    </row>
    <row r="37" spans="1:9" ht="22.7" customHeight="1">
      <c r="A37" s="17"/>
      <c r="B37" s="21"/>
      <c r="C37" s="21"/>
      <c r="D37" s="21"/>
      <c r="E37" s="21"/>
      <c r="F37" s="21"/>
      <c r="G37" s="21" t="s">
        <v>0</v>
      </c>
      <c r="H37" s="21"/>
      <c r="I37" s="17"/>
    </row>
    <row r="38" spans="1:9" ht="22.7" customHeight="1">
      <c r="A38" s="17"/>
      <c r="B38" s="21" t="s">
        <v>98</v>
      </c>
      <c r="C38" s="21"/>
      <c r="D38" s="21" t="s">
        <v>99</v>
      </c>
      <c r="E38" s="33"/>
      <c r="F38" s="33"/>
      <c r="G38" s="33"/>
      <c r="H38" s="33"/>
      <c r="I38" s="17"/>
    </row>
    <row r="39" spans="1:9" ht="22.7" customHeight="1">
      <c r="A39" s="17"/>
      <c r="B39" s="21"/>
      <c r="C39" s="21"/>
      <c r="D39" s="21"/>
      <c r="E39" s="21"/>
      <c r="F39" s="21"/>
      <c r="G39" s="21" t="s">
        <v>0</v>
      </c>
      <c r="H39" s="21"/>
      <c r="I39" s="17"/>
    </row>
    <row r="40" spans="1:9" ht="22.7" customHeight="1">
      <c r="A40" s="17"/>
      <c r="B40" s="21"/>
      <c r="C40" s="21"/>
      <c r="D40" s="21"/>
      <c r="E40" s="21"/>
      <c r="F40" s="21"/>
      <c r="G40" s="21" t="s">
        <v>0</v>
      </c>
      <c r="H40" s="21"/>
      <c r="I40" s="17"/>
    </row>
    <row r="41" spans="1:9" ht="22.7" customHeight="1">
      <c r="A41" s="17"/>
      <c r="B41" s="20" t="s">
        <v>100</v>
      </c>
      <c r="C41" s="33">
        <v>88.9</v>
      </c>
      <c r="D41" s="20" t="s">
        <v>101</v>
      </c>
      <c r="E41" s="33"/>
      <c r="F41" s="33">
        <v>88.9</v>
      </c>
      <c r="G41" s="33"/>
      <c r="H41" s="21"/>
      <c r="I41" s="17"/>
    </row>
    <row r="42" spans="1:9" ht="14.25" customHeight="1">
      <c r="A42" s="17"/>
      <c r="B42" s="17"/>
      <c r="C42" s="17"/>
      <c r="D42" s="17" t="s">
        <v>92</v>
      </c>
      <c r="E42" s="17"/>
      <c r="F42" s="17"/>
      <c r="G42" s="17"/>
      <c r="H42" s="17"/>
      <c r="I42" s="17"/>
    </row>
  </sheetData>
  <mergeCells count="3">
    <mergeCell ref="B3:H3"/>
    <mergeCell ref="B5:C5"/>
    <mergeCell ref="D5:H5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workbookViewId="0">
      <selection activeCell="C10" sqref="C10"/>
    </sheetView>
  </sheetViews>
  <sheetFormatPr defaultColWidth="10" defaultRowHeight="13.5"/>
  <cols>
    <col min="1" max="1" width="4.375" customWidth="1"/>
    <col min="2" max="2" width="28.875" customWidth="1"/>
    <col min="3" max="3" width="19.25" customWidth="1"/>
    <col min="4" max="4" width="26.75" customWidth="1"/>
    <col min="5" max="5" width="22.125" customWidth="1"/>
    <col min="6" max="8" width="20" customWidth="1"/>
    <col min="9" max="9" width="9.75" customWidth="1"/>
  </cols>
  <sheetData>
    <row r="1" spans="1:9" ht="14.25" customHeight="1">
      <c r="A1" s="17"/>
      <c r="B1" s="17"/>
      <c r="C1" s="17"/>
      <c r="D1" s="17"/>
      <c r="E1" s="17"/>
      <c r="F1" s="17"/>
      <c r="G1" s="17"/>
      <c r="H1" s="17"/>
      <c r="I1" s="17"/>
    </row>
    <row r="2" spans="1:9" ht="14.25" customHeight="1">
      <c r="A2" s="17"/>
      <c r="B2" s="18" t="s">
        <v>52</v>
      </c>
      <c r="C2" s="17"/>
      <c r="D2" s="17"/>
      <c r="E2" s="17"/>
      <c r="F2" s="17"/>
      <c r="G2" s="17"/>
      <c r="H2" s="17" t="s">
        <v>0</v>
      </c>
      <c r="I2" s="17"/>
    </row>
    <row r="3" spans="1:9" ht="29.45" customHeight="1">
      <c r="A3" s="17"/>
      <c r="B3" s="56" t="s">
        <v>102</v>
      </c>
      <c r="C3" s="56"/>
      <c r="D3" s="56"/>
      <c r="E3" s="56"/>
      <c r="F3" s="56"/>
      <c r="G3" s="56"/>
      <c r="H3" s="56"/>
      <c r="I3" s="17"/>
    </row>
    <row r="4" spans="1:9" ht="14.25" customHeight="1">
      <c r="A4" s="17"/>
      <c r="B4" s="17"/>
      <c r="C4" s="17"/>
      <c r="D4" s="17"/>
      <c r="E4" s="17"/>
      <c r="F4" s="17"/>
      <c r="G4" s="58" t="s">
        <v>54</v>
      </c>
      <c r="H4" s="58"/>
      <c r="I4" s="17"/>
    </row>
    <row r="5" spans="1:9" ht="22.7" customHeight="1">
      <c r="A5" s="17"/>
      <c r="B5" s="57" t="s">
        <v>55</v>
      </c>
      <c r="C5" s="57"/>
      <c r="D5" s="57" t="s">
        <v>56</v>
      </c>
      <c r="E5" s="57"/>
      <c r="F5" s="57"/>
      <c r="G5" s="57"/>
      <c r="H5" s="57"/>
      <c r="I5" s="17"/>
    </row>
    <row r="6" spans="1:9" ht="22.7" customHeight="1">
      <c r="A6" s="17"/>
      <c r="B6" s="20" t="s">
        <v>57</v>
      </c>
      <c r="C6" s="20" t="s">
        <v>58</v>
      </c>
      <c r="D6" s="20" t="s">
        <v>57</v>
      </c>
      <c r="E6" s="20" t="s">
        <v>59</v>
      </c>
      <c r="F6" s="20" t="s">
        <v>60</v>
      </c>
      <c r="G6" s="20" t="s">
        <v>103</v>
      </c>
      <c r="H6" s="20" t="s">
        <v>104</v>
      </c>
      <c r="I6" s="17"/>
    </row>
    <row r="7" spans="1:9" ht="17.100000000000001" customHeight="1">
      <c r="A7" s="17"/>
      <c r="B7" s="21" t="s">
        <v>63</v>
      </c>
      <c r="C7" s="33">
        <v>88.9</v>
      </c>
      <c r="D7" s="21" t="s">
        <v>105</v>
      </c>
      <c r="E7" s="33">
        <v>88.9</v>
      </c>
      <c r="F7" s="33">
        <v>88.9</v>
      </c>
      <c r="G7" s="33">
        <v>0</v>
      </c>
      <c r="H7" s="33">
        <v>0</v>
      </c>
      <c r="I7" s="17"/>
    </row>
    <row r="8" spans="1:9" ht="17.100000000000001" customHeight="1">
      <c r="A8" s="17"/>
      <c r="B8" s="21" t="s">
        <v>65</v>
      </c>
      <c r="C8" s="33">
        <v>88.9</v>
      </c>
      <c r="D8" s="21" t="s">
        <v>66</v>
      </c>
      <c r="E8" s="33">
        <v>71.41</v>
      </c>
      <c r="F8" s="33">
        <v>71.41</v>
      </c>
      <c r="G8" s="33"/>
      <c r="H8" s="33"/>
      <c r="I8" s="17"/>
    </row>
    <row r="9" spans="1:9" ht="17.100000000000001" customHeight="1">
      <c r="A9" s="17"/>
      <c r="B9" s="21" t="s">
        <v>67</v>
      </c>
      <c r="C9" s="33"/>
      <c r="D9" s="21" t="s">
        <v>68</v>
      </c>
      <c r="E9" s="33"/>
      <c r="F9" s="33"/>
      <c r="G9" s="33"/>
      <c r="H9" s="33"/>
      <c r="I9" s="17"/>
    </row>
    <row r="10" spans="1:9" ht="17.100000000000001" customHeight="1">
      <c r="A10" s="17"/>
      <c r="B10" s="21" t="s">
        <v>69</v>
      </c>
      <c r="C10" s="33"/>
      <c r="D10" s="21" t="s">
        <v>70</v>
      </c>
      <c r="E10" s="33"/>
      <c r="F10" s="33"/>
      <c r="G10" s="33"/>
      <c r="H10" s="33"/>
      <c r="I10" s="17"/>
    </row>
    <row r="11" spans="1:9" ht="17.100000000000001" customHeight="1">
      <c r="A11" s="17"/>
      <c r="B11" s="21"/>
      <c r="C11" s="21"/>
      <c r="D11" s="21" t="s">
        <v>71</v>
      </c>
      <c r="E11" s="33"/>
      <c r="F11" s="33"/>
      <c r="G11" s="33"/>
      <c r="H11" s="33"/>
      <c r="I11" s="17"/>
    </row>
    <row r="12" spans="1:9" ht="17.100000000000001" customHeight="1">
      <c r="A12" s="17"/>
      <c r="B12" s="21"/>
      <c r="C12" s="21"/>
      <c r="D12" s="21" t="s">
        <v>72</v>
      </c>
      <c r="E12" s="33"/>
      <c r="F12" s="33"/>
      <c r="G12" s="33"/>
      <c r="H12" s="33"/>
      <c r="I12" s="17"/>
    </row>
    <row r="13" spans="1:9" ht="17.100000000000001" customHeight="1">
      <c r="A13" s="17"/>
      <c r="B13" s="21"/>
      <c r="C13" s="21"/>
      <c r="D13" s="21" t="s">
        <v>73</v>
      </c>
      <c r="E13" s="33"/>
      <c r="F13" s="33"/>
      <c r="G13" s="33"/>
      <c r="H13" s="33"/>
      <c r="I13" s="17"/>
    </row>
    <row r="14" spans="1:9" ht="17.100000000000001" customHeight="1">
      <c r="A14" s="17"/>
      <c r="B14" s="21"/>
      <c r="C14" s="21"/>
      <c r="D14" s="21" t="s">
        <v>74</v>
      </c>
      <c r="E14" s="33"/>
      <c r="F14" s="33"/>
      <c r="G14" s="33"/>
      <c r="H14" s="33"/>
      <c r="I14" s="17"/>
    </row>
    <row r="15" spans="1:9" ht="17.100000000000001" customHeight="1">
      <c r="A15" s="17"/>
      <c r="B15" s="21"/>
      <c r="C15" s="21"/>
      <c r="D15" s="21" t="s">
        <v>75</v>
      </c>
      <c r="E15" s="33">
        <v>7.39</v>
      </c>
      <c r="F15" s="33">
        <v>7.39</v>
      </c>
      <c r="G15" s="33"/>
      <c r="H15" s="33"/>
      <c r="I15" s="17"/>
    </row>
    <row r="16" spans="1:9" ht="17.100000000000001" customHeight="1">
      <c r="A16" s="17"/>
      <c r="B16" s="21"/>
      <c r="C16" s="21"/>
      <c r="D16" s="21" t="s">
        <v>76</v>
      </c>
      <c r="E16" s="33"/>
      <c r="F16" s="33"/>
      <c r="G16" s="33"/>
      <c r="H16" s="33"/>
      <c r="I16" s="17"/>
    </row>
    <row r="17" spans="1:9" ht="17.100000000000001" customHeight="1">
      <c r="A17" s="17"/>
      <c r="B17" s="21"/>
      <c r="C17" s="21"/>
      <c r="D17" s="21" t="s">
        <v>77</v>
      </c>
      <c r="E17" s="33">
        <v>5.04</v>
      </c>
      <c r="F17" s="33">
        <v>5.04</v>
      </c>
      <c r="G17" s="33"/>
      <c r="H17" s="33"/>
      <c r="I17" s="17"/>
    </row>
    <row r="18" spans="1:9" ht="17.100000000000001" customHeight="1">
      <c r="A18" s="17"/>
      <c r="B18" s="21"/>
      <c r="C18" s="21"/>
      <c r="D18" s="21" t="s">
        <v>78</v>
      </c>
      <c r="E18" s="33"/>
      <c r="F18" s="33"/>
      <c r="G18" s="33"/>
      <c r="H18" s="33"/>
      <c r="I18" s="17"/>
    </row>
    <row r="19" spans="1:9" ht="17.100000000000001" customHeight="1">
      <c r="A19" s="17"/>
      <c r="B19" s="21"/>
      <c r="C19" s="21"/>
      <c r="D19" s="21" t="s">
        <v>79</v>
      </c>
      <c r="E19" s="33"/>
      <c r="F19" s="33"/>
      <c r="G19" s="33"/>
      <c r="H19" s="33"/>
      <c r="I19" s="17"/>
    </row>
    <row r="20" spans="1:9" ht="17.100000000000001" customHeight="1">
      <c r="A20" s="17"/>
      <c r="B20" s="21"/>
      <c r="C20" s="21"/>
      <c r="D20" s="21" t="s">
        <v>80</v>
      </c>
      <c r="E20" s="33"/>
      <c r="F20" s="33"/>
      <c r="G20" s="33"/>
      <c r="H20" s="33"/>
      <c r="I20" s="17"/>
    </row>
    <row r="21" spans="1:9" ht="17.100000000000001" customHeight="1">
      <c r="A21" s="17"/>
      <c r="B21" s="21"/>
      <c r="C21" s="21"/>
      <c r="D21" s="21" t="s">
        <v>81</v>
      </c>
      <c r="E21" s="33"/>
      <c r="F21" s="33"/>
      <c r="G21" s="33"/>
      <c r="H21" s="33"/>
      <c r="I21" s="17"/>
    </row>
    <row r="22" spans="1:9" ht="17.100000000000001" customHeight="1">
      <c r="A22" s="17"/>
      <c r="B22" s="21"/>
      <c r="C22" s="21"/>
      <c r="D22" s="21" t="s">
        <v>82</v>
      </c>
      <c r="E22" s="33"/>
      <c r="F22" s="33"/>
      <c r="G22" s="33"/>
      <c r="H22" s="33"/>
      <c r="I22" s="17"/>
    </row>
    <row r="23" spans="1:9" ht="17.100000000000001" customHeight="1">
      <c r="A23" s="17"/>
      <c r="B23" s="21"/>
      <c r="C23" s="21"/>
      <c r="D23" s="21" t="s">
        <v>83</v>
      </c>
      <c r="E23" s="33"/>
      <c r="F23" s="33"/>
      <c r="G23" s="33"/>
      <c r="H23" s="33"/>
      <c r="I23" s="17"/>
    </row>
    <row r="24" spans="1:9" ht="17.100000000000001" customHeight="1">
      <c r="A24" s="17"/>
      <c r="B24" s="21"/>
      <c r="C24" s="21"/>
      <c r="D24" s="21" t="s">
        <v>84</v>
      </c>
      <c r="E24" s="33"/>
      <c r="F24" s="33"/>
      <c r="G24" s="33"/>
      <c r="H24" s="33"/>
      <c r="I24" s="17"/>
    </row>
    <row r="25" spans="1:9" ht="17.100000000000001" customHeight="1">
      <c r="A25" s="17"/>
      <c r="B25" s="21"/>
      <c r="C25" s="21"/>
      <c r="D25" s="21" t="s">
        <v>85</v>
      </c>
      <c r="E25" s="33"/>
      <c r="F25" s="33"/>
      <c r="G25" s="33"/>
      <c r="H25" s="33"/>
      <c r="I25" s="17"/>
    </row>
    <row r="26" spans="1:9" ht="17.100000000000001" customHeight="1">
      <c r="A26" s="17"/>
      <c r="B26" s="21"/>
      <c r="C26" s="21"/>
      <c r="D26" s="21" t="s">
        <v>86</v>
      </c>
      <c r="E26" s="33"/>
      <c r="F26" s="33"/>
      <c r="G26" s="33"/>
      <c r="H26" s="33"/>
      <c r="I26" s="17"/>
    </row>
    <row r="27" spans="1:9" ht="17.100000000000001" customHeight="1">
      <c r="A27" s="17"/>
      <c r="B27" s="21"/>
      <c r="C27" s="21"/>
      <c r="D27" s="21" t="s">
        <v>87</v>
      </c>
      <c r="E27" s="33">
        <v>5.07</v>
      </c>
      <c r="F27" s="33">
        <v>5.07</v>
      </c>
      <c r="G27" s="33"/>
      <c r="H27" s="33"/>
      <c r="I27" s="17"/>
    </row>
    <row r="28" spans="1:9" ht="17.100000000000001" customHeight="1">
      <c r="A28" s="17"/>
      <c r="B28" s="21"/>
      <c r="C28" s="21"/>
      <c r="D28" s="21" t="s">
        <v>88</v>
      </c>
      <c r="E28" s="33"/>
      <c r="F28" s="33"/>
      <c r="G28" s="33"/>
      <c r="H28" s="33"/>
      <c r="I28" s="17"/>
    </row>
    <row r="29" spans="1:9" ht="17.100000000000001" customHeight="1">
      <c r="A29" s="17"/>
      <c r="B29" s="21"/>
      <c r="C29" s="21"/>
      <c r="D29" s="21" t="s">
        <v>89</v>
      </c>
      <c r="E29" s="33"/>
      <c r="F29" s="33"/>
      <c r="G29" s="33"/>
      <c r="H29" s="33"/>
      <c r="I29" s="17"/>
    </row>
    <row r="30" spans="1:9" ht="17.100000000000001" customHeight="1">
      <c r="A30" s="17"/>
      <c r="B30" s="21"/>
      <c r="C30" s="21"/>
      <c r="D30" s="21" t="s">
        <v>90</v>
      </c>
      <c r="E30" s="33"/>
      <c r="F30" s="33"/>
      <c r="G30" s="33"/>
      <c r="H30" s="33"/>
      <c r="I30" s="17"/>
    </row>
    <row r="31" spans="1:9" ht="17.100000000000001" customHeight="1">
      <c r="A31" s="17"/>
      <c r="B31" s="21"/>
      <c r="C31" s="21"/>
      <c r="D31" s="21" t="s">
        <v>91</v>
      </c>
      <c r="E31" s="33"/>
      <c r="F31" s="33"/>
      <c r="G31" s="33"/>
      <c r="H31" s="33"/>
      <c r="I31" s="17"/>
    </row>
    <row r="32" spans="1:9" ht="17.100000000000001" customHeight="1">
      <c r="A32" s="17"/>
      <c r="B32" s="21"/>
      <c r="C32" s="21"/>
      <c r="D32" s="21" t="s">
        <v>93</v>
      </c>
      <c r="E32" s="33"/>
      <c r="F32" s="33"/>
      <c r="G32" s="33"/>
      <c r="H32" s="33"/>
      <c r="I32" s="17"/>
    </row>
    <row r="33" spans="1:9" ht="17.100000000000001" customHeight="1">
      <c r="A33" s="17"/>
      <c r="B33" s="21"/>
      <c r="C33" s="21"/>
      <c r="D33" s="21" t="s">
        <v>94</v>
      </c>
      <c r="E33" s="33"/>
      <c r="F33" s="33"/>
      <c r="G33" s="33"/>
      <c r="H33" s="33"/>
      <c r="I33" s="17"/>
    </row>
    <row r="34" spans="1:9" ht="17.100000000000001" customHeight="1">
      <c r="A34" s="17"/>
      <c r="B34" s="21"/>
      <c r="C34" s="21"/>
      <c r="D34" s="21" t="s">
        <v>95</v>
      </c>
      <c r="E34" s="33"/>
      <c r="F34" s="33"/>
      <c r="G34" s="33"/>
      <c r="H34" s="33"/>
      <c r="I34" s="17"/>
    </row>
    <row r="35" spans="1:9" ht="17.100000000000001" customHeight="1">
      <c r="A35" s="17"/>
      <c r="B35" s="21"/>
      <c r="C35" s="21"/>
      <c r="D35" s="21" t="s">
        <v>96</v>
      </c>
      <c r="E35" s="33"/>
      <c r="F35" s="33"/>
      <c r="G35" s="33"/>
      <c r="H35" s="33"/>
      <c r="I35" s="17" t="s">
        <v>92</v>
      </c>
    </row>
    <row r="36" spans="1:9" ht="17.100000000000001" customHeight="1">
      <c r="A36" s="17"/>
      <c r="B36" s="45"/>
      <c r="C36" s="45"/>
      <c r="D36" s="45" t="s">
        <v>97</v>
      </c>
      <c r="E36" s="46"/>
      <c r="F36" s="46"/>
      <c r="G36" s="46"/>
      <c r="H36" s="46"/>
      <c r="I36" s="17"/>
    </row>
    <row r="37" spans="1:9" ht="22.7" customHeight="1">
      <c r="A37" s="17"/>
      <c r="B37" s="47"/>
      <c r="C37" s="47"/>
      <c r="D37" s="47"/>
      <c r="E37" s="48"/>
      <c r="F37" s="47"/>
      <c r="G37" s="47"/>
      <c r="H37" s="47" t="s">
        <v>0</v>
      </c>
      <c r="I37" s="17"/>
    </row>
    <row r="38" spans="1:9" ht="22.7" customHeight="1">
      <c r="A38" s="17"/>
      <c r="B38" s="49" t="s">
        <v>100</v>
      </c>
      <c r="C38" s="48">
        <v>88.9</v>
      </c>
      <c r="D38" s="49" t="s">
        <v>106</v>
      </c>
      <c r="E38" s="48">
        <v>88.9</v>
      </c>
      <c r="F38" s="48">
        <v>88.9</v>
      </c>
      <c r="G38" s="48"/>
      <c r="H38" s="48"/>
      <c r="I38" s="17"/>
    </row>
    <row r="39" spans="1:9" ht="14.25" customHeight="1">
      <c r="A39" s="17"/>
      <c r="B39" s="17"/>
      <c r="C39" s="17"/>
      <c r="D39" s="17" t="s">
        <v>92</v>
      </c>
      <c r="E39" s="17"/>
      <c r="F39" s="17"/>
      <c r="G39" s="17"/>
      <c r="H39" s="17"/>
      <c r="I39" s="17"/>
    </row>
  </sheetData>
  <mergeCells count="4">
    <mergeCell ref="B3:H3"/>
    <mergeCell ref="G4:H4"/>
    <mergeCell ref="B5:C5"/>
    <mergeCell ref="D5:H5"/>
  </mergeCells>
  <phoneticPr fontId="15" type="noConversion"/>
  <printOptions horizontalCentered="1"/>
  <pageMargins left="0.75" right="0.75" top="0.268999993801117" bottom="0.268999993801117" header="0" footer="0"/>
  <pageSetup paperSize="9" scale="7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4" sqref="E4"/>
    </sheetView>
  </sheetViews>
  <sheetFormatPr defaultColWidth="10" defaultRowHeight="13.5"/>
  <cols>
    <col min="1" max="1" width="1.875" customWidth="1"/>
    <col min="2" max="2" width="28.25" customWidth="1"/>
    <col min="3" max="3" width="24" customWidth="1"/>
    <col min="4" max="4" width="26" customWidth="1"/>
    <col min="5" max="5" width="21.875" customWidth="1"/>
    <col min="6" max="6" width="9.75" customWidth="1"/>
  </cols>
  <sheetData>
    <row r="1" spans="1:6" ht="14.25" customHeight="1">
      <c r="A1" s="17"/>
      <c r="B1" s="17"/>
      <c r="C1" s="17"/>
      <c r="D1" s="17"/>
      <c r="E1" s="17"/>
      <c r="F1" s="17"/>
    </row>
    <row r="2" spans="1:6" ht="14.25" customHeight="1">
      <c r="A2" s="17"/>
      <c r="B2" s="18" t="s">
        <v>52</v>
      </c>
      <c r="C2" s="17"/>
      <c r="D2" s="17"/>
      <c r="E2" s="17" t="s">
        <v>0</v>
      </c>
      <c r="F2" s="17"/>
    </row>
    <row r="3" spans="1:6" ht="42.4" customHeight="1">
      <c r="A3" s="17"/>
      <c r="B3" s="56" t="s">
        <v>107</v>
      </c>
      <c r="C3" s="56"/>
      <c r="D3" s="56"/>
      <c r="E3" s="56"/>
      <c r="F3" s="17"/>
    </row>
    <row r="4" spans="1:6" ht="14.25" customHeight="1">
      <c r="A4" s="17"/>
      <c r="B4" s="17"/>
      <c r="C4" s="17"/>
      <c r="D4" s="17"/>
      <c r="E4" s="19" t="s">
        <v>54</v>
      </c>
      <c r="F4" s="17"/>
    </row>
    <row r="5" spans="1:6" ht="22.7" customHeight="1">
      <c r="A5" s="17"/>
      <c r="B5" s="20" t="s">
        <v>108</v>
      </c>
      <c r="C5" s="20" t="s">
        <v>109</v>
      </c>
      <c r="D5" s="20" t="s">
        <v>110</v>
      </c>
      <c r="E5" s="20" t="s">
        <v>111</v>
      </c>
      <c r="F5" s="17"/>
    </row>
    <row r="6" spans="1:6" ht="22.7" customHeight="1">
      <c r="A6" s="17"/>
      <c r="B6" s="21"/>
      <c r="C6" s="21"/>
      <c r="D6" s="33"/>
      <c r="E6" s="33"/>
      <c r="F6" s="17" t="s">
        <v>92</v>
      </c>
    </row>
    <row r="7" spans="1:6" ht="14.25" customHeight="1">
      <c r="A7" s="17"/>
      <c r="B7" s="17"/>
      <c r="C7" s="17"/>
      <c r="D7" s="17" t="s">
        <v>92</v>
      </c>
      <c r="E7" s="17"/>
      <c r="F7" s="17"/>
    </row>
  </sheetData>
  <mergeCells count="1">
    <mergeCell ref="B3:E3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X8"/>
  <sheetViews>
    <sheetView topLeftCell="G1" workbookViewId="0">
      <selection activeCell="W4" sqref="W4"/>
    </sheetView>
  </sheetViews>
  <sheetFormatPr defaultColWidth="10" defaultRowHeight="13.5"/>
  <cols>
    <col min="1" max="1" width="4.75" customWidth="1"/>
    <col min="2" max="2" width="11.375" customWidth="1"/>
    <col min="3" max="3" width="11.5" customWidth="1"/>
    <col min="4" max="4" width="13.375" customWidth="1"/>
    <col min="5" max="5" width="11.25" customWidth="1"/>
    <col min="6" max="6" width="13.375" customWidth="1"/>
    <col min="7" max="7" width="11.25" customWidth="1"/>
    <col min="8" max="8" width="9.75" customWidth="1"/>
    <col min="9" max="9" width="10.625" customWidth="1"/>
    <col min="10" max="24" width="9.75" customWidth="1"/>
  </cols>
  <sheetData>
    <row r="1" spans="1:24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0</v>
      </c>
      <c r="X2" s="17"/>
    </row>
    <row r="3" spans="1:24" ht="40.700000000000003" customHeight="1">
      <c r="A3" s="17"/>
      <c r="B3" s="56" t="s">
        <v>112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7"/>
    </row>
    <row r="4" spans="1:24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9" t="s">
        <v>54</v>
      </c>
      <c r="X4" s="17"/>
    </row>
    <row r="5" spans="1:24" ht="29.45" customHeight="1">
      <c r="A5" s="17"/>
      <c r="B5" s="57" t="s">
        <v>108</v>
      </c>
      <c r="C5" s="57" t="s">
        <v>109</v>
      </c>
      <c r="D5" s="57" t="s">
        <v>113</v>
      </c>
      <c r="E5" s="57"/>
      <c r="F5" s="57" t="s">
        <v>114</v>
      </c>
      <c r="G5" s="57"/>
      <c r="H5" s="57" t="s">
        <v>115</v>
      </c>
      <c r="I5" s="57"/>
      <c r="J5" s="57" t="s">
        <v>116</v>
      </c>
      <c r="K5" s="57"/>
      <c r="L5" s="57" t="s">
        <v>117</v>
      </c>
      <c r="M5" s="57"/>
      <c r="N5" s="57" t="s">
        <v>118</v>
      </c>
      <c r="O5" s="57"/>
      <c r="P5" s="57" t="s">
        <v>119</v>
      </c>
      <c r="Q5" s="57"/>
      <c r="R5" s="57" t="s">
        <v>120</v>
      </c>
      <c r="S5" s="57"/>
      <c r="T5" s="57" t="s">
        <v>121</v>
      </c>
      <c r="U5" s="57"/>
      <c r="V5" s="57" t="s">
        <v>122</v>
      </c>
      <c r="W5" s="57"/>
      <c r="X5" s="17"/>
    </row>
    <row r="6" spans="1:24" ht="22.7" customHeight="1">
      <c r="A6" s="17"/>
      <c r="B6" s="57"/>
      <c r="C6" s="57"/>
      <c r="D6" s="20" t="s">
        <v>110</v>
      </c>
      <c r="E6" s="20" t="s">
        <v>123</v>
      </c>
      <c r="F6" s="20" t="s">
        <v>110</v>
      </c>
      <c r="G6" s="20" t="s">
        <v>124</v>
      </c>
      <c r="H6" s="20" t="s">
        <v>110</v>
      </c>
      <c r="I6" s="20" t="s">
        <v>124</v>
      </c>
      <c r="J6" s="20" t="s">
        <v>110</v>
      </c>
      <c r="K6" s="20" t="s">
        <v>124</v>
      </c>
      <c r="L6" s="20" t="s">
        <v>110</v>
      </c>
      <c r="M6" s="20" t="s">
        <v>124</v>
      </c>
      <c r="N6" s="20" t="s">
        <v>110</v>
      </c>
      <c r="O6" s="20" t="s">
        <v>124</v>
      </c>
      <c r="P6" s="20" t="s">
        <v>110</v>
      </c>
      <c r="Q6" s="20" t="s">
        <v>124</v>
      </c>
      <c r="R6" s="20" t="s">
        <v>110</v>
      </c>
      <c r="S6" s="20" t="s">
        <v>124</v>
      </c>
      <c r="T6" s="20" t="s">
        <v>110</v>
      </c>
      <c r="U6" s="20" t="s">
        <v>124</v>
      </c>
      <c r="V6" s="20" t="s">
        <v>110</v>
      </c>
      <c r="W6" s="20" t="s">
        <v>125</v>
      </c>
      <c r="X6" s="17" t="s">
        <v>92</v>
      </c>
    </row>
    <row r="7" spans="1:24" ht="22.7" customHeight="1">
      <c r="A7" s="17"/>
      <c r="B7" s="21"/>
      <c r="C7" s="2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7"/>
    </row>
    <row r="8" spans="1:24" ht="14.25" customHeight="1">
      <c r="A8" s="17"/>
      <c r="B8" s="17"/>
      <c r="C8" s="17"/>
      <c r="D8" s="17"/>
      <c r="E8" s="17"/>
      <c r="F8" s="17" t="s">
        <v>92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</sheetData>
  <mergeCells count="13">
    <mergeCell ref="B3:W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B5:B6"/>
    <mergeCell ref="C5:C6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H24" sqref="H24"/>
    </sheetView>
  </sheetViews>
  <sheetFormatPr defaultColWidth="10" defaultRowHeight="13.5"/>
  <cols>
    <col min="1" max="1" width="9.75" customWidth="1"/>
    <col min="2" max="2" width="17.375" customWidth="1"/>
    <col min="3" max="3" width="33" customWidth="1"/>
    <col min="4" max="4" width="13.875" customWidth="1"/>
    <col min="5" max="5" width="18.625" customWidth="1"/>
    <col min="6" max="6" width="17.125" customWidth="1"/>
    <col min="7" max="7" width="16" customWidth="1"/>
    <col min="8" max="9" width="15.25" customWidth="1"/>
    <col min="10" max="10" width="9.75" customWidth="1"/>
  </cols>
  <sheetData>
    <row r="1" spans="1:10" ht="14.25" customHeight="1">
      <c r="A1" s="17"/>
      <c r="B1" s="17"/>
      <c r="C1" s="17"/>
      <c r="D1" s="23"/>
      <c r="E1" s="17"/>
      <c r="F1" s="17"/>
      <c r="G1" s="17"/>
      <c r="H1" s="17"/>
      <c r="I1" s="17"/>
      <c r="J1" s="17"/>
    </row>
    <row r="2" spans="1:10" ht="14.25" customHeight="1">
      <c r="A2" s="17"/>
      <c r="B2" s="18" t="s">
        <v>52</v>
      </c>
      <c r="C2" s="17"/>
      <c r="D2" s="23"/>
      <c r="E2" s="17"/>
      <c r="F2" s="17"/>
      <c r="G2" s="17"/>
      <c r="H2" s="17"/>
      <c r="I2" s="17" t="s">
        <v>0</v>
      </c>
      <c r="J2" s="17"/>
    </row>
    <row r="3" spans="1:10" ht="41.85" customHeight="1">
      <c r="A3" s="17"/>
      <c r="B3" s="56" t="s">
        <v>126</v>
      </c>
      <c r="C3" s="56"/>
      <c r="D3" s="56"/>
      <c r="E3" s="56"/>
      <c r="F3" s="56"/>
      <c r="G3" s="56"/>
      <c r="H3" s="56"/>
      <c r="I3" s="56"/>
      <c r="J3" s="17"/>
    </row>
    <row r="4" spans="1:10" ht="14.25" customHeight="1">
      <c r="A4" s="17"/>
      <c r="B4" s="17"/>
      <c r="C4" s="17"/>
      <c r="D4" s="23"/>
      <c r="E4" s="17"/>
      <c r="F4" s="17"/>
      <c r="G4" s="17"/>
      <c r="H4" s="17"/>
      <c r="I4" s="19" t="s">
        <v>54</v>
      </c>
      <c r="J4" s="17"/>
    </row>
    <row r="5" spans="1:10" ht="22.7" customHeight="1">
      <c r="A5" s="17"/>
      <c r="B5" s="57" t="s">
        <v>127</v>
      </c>
      <c r="C5" s="57" t="s">
        <v>128</v>
      </c>
      <c r="D5" s="57" t="s">
        <v>129</v>
      </c>
      <c r="E5" s="57" t="s">
        <v>130</v>
      </c>
      <c r="F5" s="57"/>
      <c r="G5" s="57"/>
      <c r="H5" s="57"/>
      <c r="I5" s="57"/>
      <c r="J5" s="17"/>
    </row>
    <row r="6" spans="1:10" ht="22.7" customHeight="1">
      <c r="A6" s="17"/>
      <c r="B6" s="57"/>
      <c r="C6" s="57"/>
      <c r="D6" s="57"/>
      <c r="E6" s="57" t="s">
        <v>59</v>
      </c>
      <c r="F6" s="57" t="s">
        <v>131</v>
      </c>
      <c r="G6" s="57"/>
      <c r="H6" s="57"/>
      <c r="I6" s="57" t="s">
        <v>132</v>
      </c>
      <c r="J6" s="17"/>
    </row>
    <row r="7" spans="1:10" ht="22.7" customHeight="1">
      <c r="A7" s="17"/>
      <c r="B7" s="57"/>
      <c r="C7" s="57"/>
      <c r="D7" s="57"/>
      <c r="E7" s="57"/>
      <c r="F7" s="20" t="s">
        <v>133</v>
      </c>
      <c r="G7" s="20" t="s">
        <v>134</v>
      </c>
      <c r="H7" s="20" t="s">
        <v>135</v>
      </c>
      <c r="I7" s="57"/>
      <c r="J7" s="17"/>
    </row>
    <row r="8" spans="1:10" ht="22.7" customHeight="1">
      <c r="A8" s="17"/>
      <c r="B8" s="21" t="s">
        <v>9</v>
      </c>
      <c r="C8" s="20" t="s">
        <v>59</v>
      </c>
      <c r="D8" s="20"/>
      <c r="E8" s="33">
        <v>88.9</v>
      </c>
      <c r="F8" s="33">
        <v>88.9</v>
      </c>
      <c r="G8" s="33">
        <v>80.3</v>
      </c>
      <c r="H8" s="33">
        <v>8.6</v>
      </c>
      <c r="I8" s="33"/>
      <c r="J8" s="17"/>
    </row>
    <row r="9" spans="1:10" ht="22.7" customHeight="1">
      <c r="A9" s="17"/>
      <c r="B9" s="21" t="s">
        <v>9</v>
      </c>
      <c r="C9" s="27" t="s">
        <v>3</v>
      </c>
      <c r="D9" s="20" t="s">
        <v>136</v>
      </c>
      <c r="E9" s="33">
        <v>88.9</v>
      </c>
      <c r="F9" s="33">
        <v>88.9</v>
      </c>
      <c r="G9" s="33">
        <v>80.3</v>
      </c>
      <c r="H9" s="33">
        <v>8.6</v>
      </c>
      <c r="I9" s="33"/>
      <c r="J9" s="17"/>
    </row>
    <row r="10" spans="1:10" ht="22.7" customHeight="1">
      <c r="A10" s="17"/>
      <c r="B10" s="27" t="s">
        <v>137</v>
      </c>
      <c r="C10" s="27" t="s">
        <v>138</v>
      </c>
      <c r="D10" s="20"/>
      <c r="E10" s="33">
        <v>71.41</v>
      </c>
      <c r="F10" s="33">
        <v>71.41</v>
      </c>
      <c r="G10" s="33">
        <v>62.81</v>
      </c>
      <c r="H10" s="33">
        <v>8.6</v>
      </c>
      <c r="I10" s="33"/>
      <c r="J10" s="17"/>
    </row>
    <row r="11" spans="1:10" ht="22.7" customHeight="1">
      <c r="A11" s="17"/>
      <c r="B11" s="27" t="s">
        <v>139</v>
      </c>
      <c r="C11" s="27" t="s">
        <v>140</v>
      </c>
      <c r="D11" s="20"/>
      <c r="E11" s="33">
        <v>71.41</v>
      </c>
      <c r="F11" s="33">
        <v>71.41</v>
      </c>
      <c r="G11" s="33">
        <v>62.81</v>
      </c>
      <c r="H11" s="33">
        <v>8.6</v>
      </c>
      <c r="I11" s="33"/>
      <c r="J11" s="17"/>
    </row>
    <row r="12" spans="1:10" ht="22.7" customHeight="1">
      <c r="A12" s="17"/>
      <c r="B12" s="27" t="s">
        <v>141</v>
      </c>
      <c r="C12" s="27" t="s">
        <v>142</v>
      </c>
      <c r="D12" s="20" t="s">
        <v>136</v>
      </c>
      <c r="E12" s="33">
        <v>71.41</v>
      </c>
      <c r="F12" s="33">
        <v>71.41</v>
      </c>
      <c r="G12" s="33">
        <v>62.81</v>
      </c>
      <c r="H12" s="33">
        <v>8.6</v>
      </c>
      <c r="I12" s="33"/>
      <c r="J12" s="17"/>
    </row>
    <row r="13" spans="1:10" ht="22.7" customHeight="1">
      <c r="B13" s="27" t="s">
        <v>143</v>
      </c>
      <c r="C13" s="27" t="s">
        <v>144</v>
      </c>
      <c r="D13" s="20"/>
      <c r="E13" s="33">
        <v>7.39</v>
      </c>
      <c r="F13" s="33">
        <v>7.39</v>
      </c>
      <c r="G13" s="33">
        <v>7.39</v>
      </c>
      <c r="H13" s="33"/>
      <c r="I13" s="33"/>
      <c r="J13" s="17"/>
    </row>
    <row r="14" spans="1:10" ht="22.7" customHeight="1">
      <c r="A14" s="17"/>
      <c r="B14" s="27" t="s">
        <v>145</v>
      </c>
      <c r="C14" s="27" t="s">
        <v>146</v>
      </c>
      <c r="D14" s="20"/>
      <c r="E14" s="33">
        <v>6</v>
      </c>
      <c r="F14" s="33">
        <v>67534.080000000002</v>
      </c>
      <c r="G14" s="33">
        <v>67534.080000000002</v>
      </c>
      <c r="H14" s="33"/>
      <c r="I14" s="33"/>
      <c r="J14" s="17"/>
    </row>
    <row r="15" spans="1:10" ht="22.7" customHeight="1">
      <c r="A15" s="17"/>
      <c r="B15" s="27" t="s">
        <v>147</v>
      </c>
      <c r="C15" s="27" t="s">
        <v>148</v>
      </c>
      <c r="D15" s="20" t="s">
        <v>136</v>
      </c>
      <c r="E15" s="33">
        <v>6.75</v>
      </c>
      <c r="F15" s="33">
        <v>6.75</v>
      </c>
      <c r="G15" s="33">
        <v>6.75</v>
      </c>
      <c r="H15" s="33"/>
      <c r="I15" s="33"/>
      <c r="J15" s="17"/>
    </row>
    <row r="16" spans="1:10" ht="22.7" customHeight="1">
      <c r="B16" s="27" t="s">
        <v>149</v>
      </c>
      <c r="C16" s="27" t="s">
        <v>150</v>
      </c>
      <c r="D16" s="20"/>
      <c r="E16" s="33">
        <v>0.63</v>
      </c>
      <c r="F16" s="33">
        <v>0.63</v>
      </c>
      <c r="G16" s="33">
        <v>0.63</v>
      </c>
      <c r="H16" s="33"/>
      <c r="I16" s="33"/>
      <c r="J16" s="17"/>
    </row>
    <row r="17" spans="1:10" ht="22.7" customHeight="1">
      <c r="A17" s="17"/>
      <c r="B17" s="27" t="s">
        <v>151</v>
      </c>
      <c r="C17" s="27" t="s">
        <v>150</v>
      </c>
      <c r="D17" s="20" t="s">
        <v>136</v>
      </c>
      <c r="E17" s="33">
        <v>0.63</v>
      </c>
      <c r="F17" s="33">
        <v>0.63</v>
      </c>
      <c r="G17" s="33">
        <v>0.63</v>
      </c>
      <c r="H17" s="33"/>
      <c r="I17" s="33"/>
      <c r="J17" s="17"/>
    </row>
    <row r="18" spans="1:10" ht="22.7" customHeight="1">
      <c r="B18" s="27" t="s">
        <v>152</v>
      </c>
      <c r="C18" s="27" t="s">
        <v>153</v>
      </c>
      <c r="D18" s="20"/>
      <c r="E18" s="33">
        <v>5.04</v>
      </c>
      <c r="F18" s="33">
        <v>5.04</v>
      </c>
      <c r="G18" s="33">
        <v>5.04</v>
      </c>
      <c r="H18" s="33"/>
      <c r="I18" s="33"/>
      <c r="J18" s="17"/>
    </row>
    <row r="19" spans="1:10" ht="22.7" customHeight="1">
      <c r="A19" s="17"/>
      <c r="B19" s="27" t="s">
        <v>154</v>
      </c>
      <c r="C19" s="27" t="s">
        <v>155</v>
      </c>
      <c r="D19" s="20"/>
      <c r="E19" s="33">
        <v>5.04</v>
      </c>
      <c r="F19" s="33">
        <v>5.04</v>
      </c>
      <c r="G19" s="33">
        <v>5.04</v>
      </c>
      <c r="H19" s="33"/>
      <c r="I19" s="33"/>
      <c r="J19" s="17"/>
    </row>
    <row r="20" spans="1:10" ht="22.7" customHeight="1">
      <c r="A20" s="55"/>
      <c r="B20" s="27" t="s">
        <v>156</v>
      </c>
      <c r="C20" s="27" t="s">
        <v>157</v>
      </c>
      <c r="D20" s="20" t="s">
        <v>136</v>
      </c>
      <c r="E20" s="33">
        <v>3.35</v>
      </c>
      <c r="F20" s="33">
        <v>3.35</v>
      </c>
      <c r="G20" s="33">
        <v>3.35</v>
      </c>
      <c r="H20" s="33"/>
      <c r="I20" s="33"/>
      <c r="J20" s="17"/>
    </row>
    <row r="21" spans="1:10" ht="22.7" customHeight="1">
      <c r="A21" s="55"/>
      <c r="B21" s="27" t="s">
        <v>158</v>
      </c>
      <c r="C21" s="27" t="s">
        <v>159</v>
      </c>
      <c r="D21" s="20" t="s">
        <v>136</v>
      </c>
      <c r="E21" s="33">
        <v>1.69</v>
      </c>
      <c r="F21" s="33">
        <v>1.69</v>
      </c>
      <c r="G21" s="33">
        <v>1.69</v>
      </c>
      <c r="H21" s="33"/>
      <c r="I21" s="33"/>
      <c r="J21" s="17"/>
    </row>
    <row r="22" spans="1:10" ht="22.7" customHeight="1">
      <c r="B22" s="27" t="s">
        <v>160</v>
      </c>
      <c r="C22" s="27" t="s">
        <v>161</v>
      </c>
      <c r="D22" s="20"/>
      <c r="E22" s="33">
        <v>5.07</v>
      </c>
      <c r="F22" s="33">
        <v>5.07</v>
      </c>
      <c r="G22" s="33">
        <v>5.07</v>
      </c>
      <c r="H22" s="33"/>
      <c r="I22" s="33"/>
      <c r="J22" s="17"/>
    </row>
    <row r="23" spans="1:10" ht="22.7" customHeight="1">
      <c r="A23" s="17"/>
      <c r="B23" s="27" t="s">
        <v>162</v>
      </c>
      <c r="C23" s="27" t="s">
        <v>163</v>
      </c>
      <c r="D23" s="20"/>
      <c r="E23" s="33">
        <v>5.07</v>
      </c>
      <c r="F23" s="33">
        <v>5.07</v>
      </c>
      <c r="G23" s="33">
        <v>5.07</v>
      </c>
      <c r="H23" s="33"/>
      <c r="I23" s="33"/>
      <c r="J23" s="17"/>
    </row>
    <row r="24" spans="1:10" ht="22.7" customHeight="1">
      <c r="A24" s="17"/>
      <c r="B24" s="27" t="s">
        <v>164</v>
      </c>
      <c r="C24" s="27" t="s">
        <v>165</v>
      </c>
      <c r="D24" s="20" t="s">
        <v>136</v>
      </c>
      <c r="E24" s="33">
        <v>5.07</v>
      </c>
      <c r="F24" s="33">
        <v>5.07</v>
      </c>
      <c r="G24" s="33">
        <v>5.07</v>
      </c>
      <c r="H24" s="33"/>
      <c r="I24" s="33"/>
      <c r="J24" s="17"/>
    </row>
    <row r="25" spans="1:10" ht="22.7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</row>
  </sheetData>
  <mergeCells count="9">
    <mergeCell ref="B3:I3"/>
    <mergeCell ref="E5:I5"/>
    <mergeCell ref="F6:H6"/>
    <mergeCell ref="A20:A21"/>
    <mergeCell ref="B5:B7"/>
    <mergeCell ref="C5:C7"/>
    <mergeCell ref="D5:D7"/>
    <mergeCell ref="E6:E7"/>
    <mergeCell ref="I6:I7"/>
  </mergeCells>
  <phoneticPr fontId="15" type="noConversion"/>
  <printOptions horizontalCentered="1"/>
  <pageMargins left="0.75" right="0.75" top="0.268999993801117" bottom="0.268999993801117" header="0" footer="0"/>
  <pageSetup paperSize="9" scale="7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9"/>
  <sheetViews>
    <sheetView topLeftCell="C1" workbookViewId="0">
      <selection activeCell="F32" sqref="F32:G32"/>
    </sheetView>
  </sheetViews>
  <sheetFormatPr defaultColWidth="10" defaultRowHeight="13.5"/>
  <cols>
    <col min="1" max="1" width="2.125" customWidth="1"/>
    <col min="2" max="2" width="13.25" customWidth="1"/>
    <col min="3" max="3" width="74.25" customWidth="1"/>
    <col min="4" max="14" width="9.75" customWidth="1"/>
  </cols>
  <sheetData>
    <row r="1" spans="1:14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 t="s">
        <v>0</v>
      </c>
      <c r="N2" s="17"/>
    </row>
    <row r="3" spans="1:14" ht="34.5" customHeight="1">
      <c r="A3" s="17"/>
      <c r="B3" s="56" t="s">
        <v>166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7"/>
    </row>
    <row r="4" spans="1:14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23" t="s">
        <v>54</v>
      </c>
      <c r="N4" s="17"/>
    </row>
    <row r="5" spans="1:14" ht="22.7" customHeight="1">
      <c r="A5" s="17"/>
      <c r="B5" s="57" t="s">
        <v>167</v>
      </c>
      <c r="C5" s="57" t="s">
        <v>168</v>
      </c>
      <c r="D5" s="57" t="s">
        <v>130</v>
      </c>
      <c r="E5" s="57"/>
      <c r="F5" s="57"/>
      <c r="G5" s="57" t="s">
        <v>169</v>
      </c>
      <c r="H5" s="57"/>
      <c r="I5" s="57"/>
      <c r="J5" s="57"/>
      <c r="K5" s="57"/>
      <c r="L5" s="57"/>
      <c r="M5" s="57"/>
      <c r="N5" s="17"/>
    </row>
    <row r="6" spans="1:14" ht="22.7" customHeight="1">
      <c r="A6" s="17"/>
      <c r="B6" s="57"/>
      <c r="C6" s="57"/>
      <c r="D6" s="57" t="s">
        <v>59</v>
      </c>
      <c r="E6" s="57" t="s">
        <v>131</v>
      </c>
      <c r="F6" s="57" t="s">
        <v>170</v>
      </c>
      <c r="G6" s="57" t="s">
        <v>59</v>
      </c>
      <c r="H6" s="57" t="s">
        <v>171</v>
      </c>
      <c r="I6" s="57"/>
      <c r="J6" s="57"/>
      <c r="K6" s="57" t="s">
        <v>172</v>
      </c>
      <c r="L6" s="57"/>
      <c r="M6" s="57"/>
      <c r="N6" s="17"/>
    </row>
    <row r="7" spans="1:14" ht="22.7" customHeight="1">
      <c r="A7" s="17"/>
      <c r="B7" s="57"/>
      <c r="C7" s="57"/>
      <c r="D7" s="57"/>
      <c r="E7" s="57"/>
      <c r="F7" s="57"/>
      <c r="G7" s="57"/>
      <c r="H7" s="20" t="s">
        <v>133</v>
      </c>
      <c r="I7" s="20" t="s">
        <v>131</v>
      </c>
      <c r="J7" s="20" t="s">
        <v>170</v>
      </c>
      <c r="K7" s="20" t="s">
        <v>133</v>
      </c>
      <c r="L7" s="20" t="s">
        <v>131</v>
      </c>
      <c r="M7" s="20" t="s">
        <v>132</v>
      </c>
      <c r="N7" s="17"/>
    </row>
    <row r="8" spans="1:14" ht="22.7" customHeight="1">
      <c r="A8" s="17"/>
      <c r="B8" s="21" t="s">
        <v>9</v>
      </c>
      <c r="C8" s="21" t="s">
        <v>59</v>
      </c>
      <c r="D8" s="39">
        <f>889009.1/10000</f>
        <v>88.900909999999996</v>
      </c>
      <c r="E8" s="39">
        <f>889009.1/10000</f>
        <v>88.900909999999996</v>
      </c>
      <c r="F8" s="39"/>
      <c r="G8" s="39"/>
      <c r="H8" s="39"/>
      <c r="I8" s="39"/>
      <c r="J8" s="39"/>
      <c r="K8" s="39"/>
      <c r="L8" s="39"/>
      <c r="M8" s="39"/>
      <c r="N8" s="17"/>
    </row>
    <row r="9" spans="1:14" ht="22.7" customHeight="1">
      <c r="A9" s="17"/>
      <c r="B9" s="21" t="s">
        <v>92</v>
      </c>
      <c r="C9" s="43" t="s">
        <v>3</v>
      </c>
      <c r="D9" s="39"/>
      <c r="E9" s="39"/>
      <c r="F9" s="39"/>
      <c r="G9" s="39"/>
      <c r="H9" s="39"/>
      <c r="I9" s="39"/>
      <c r="J9" s="39"/>
      <c r="K9" s="39"/>
      <c r="L9" s="39"/>
      <c r="M9" s="39" t="s">
        <v>0</v>
      </c>
      <c r="N9" s="17"/>
    </row>
    <row r="10" spans="1:14" ht="22.7" customHeight="1">
      <c r="A10" s="17"/>
      <c r="B10" s="21" t="s">
        <v>9</v>
      </c>
      <c r="C10" s="43" t="s">
        <v>173</v>
      </c>
      <c r="D10" s="39">
        <f>889009.1/10000</f>
        <v>88.900909999999996</v>
      </c>
      <c r="E10" s="39">
        <f>889009.1/10000</f>
        <v>88.900909999999996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17"/>
    </row>
    <row r="11" spans="1:14" ht="22.7" customHeight="1">
      <c r="A11" s="55"/>
      <c r="B11" s="20" t="s">
        <v>141</v>
      </c>
      <c r="C11" s="21" t="s">
        <v>174</v>
      </c>
      <c r="D11" s="39">
        <f>199068/10000</f>
        <v>19.9068</v>
      </c>
      <c r="E11" s="39">
        <f>199068/10000</f>
        <v>19.9068</v>
      </c>
      <c r="F11" s="39"/>
      <c r="G11" s="39"/>
      <c r="H11" s="39"/>
      <c r="I11" s="39"/>
      <c r="J11" s="39"/>
      <c r="K11" s="39"/>
      <c r="L11" s="39"/>
      <c r="M11" s="39"/>
      <c r="N11" s="17" t="s">
        <v>92</v>
      </c>
    </row>
    <row r="12" spans="1:14" ht="22.7" customHeight="1">
      <c r="A12" s="55"/>
      <c r="B12" s="20" t="s">
        <v>141</v>
      </c>
      <c r="C12" s="21" t="s">
        <v>175</v>
      </c>
      <c r="D12" s="39">
        <f>7200/10000</f>
        <v>0.72</v>
      </c>
      <c r="E12" s="39">
        <f>7200/10000</f>
        <v>0.72</v>
      </c>
      <c r="F12" s="39"/>
      <c r="G12" s="39"/>
      <c r="H12" s="39"/>
      <c r="I12" s="39"/>
      <c r="J12" s="39"/>
      <c r="K12" s="39"/>
      <c r="L12" s="39"/>
      <c r="M12" s="39"/>
      <c r="N12" s="17" t="s">
        <v>92</v>
      </c>
    </row>
    <row r="13" spans="1:14" ht="22.7" customHeight="1">
      <c r="A13" s="55"/>
      <c r="B13" s="20" t="s">
        <v>141</v>
      </c>
      <c r="C13" s="21" t="s">
        <v>175</v>
      </c>
      <c r="D13" s="39">
        <f>35174/10000</f>
        <v>3.5173999999999999</v>
      </c>
      <c r="E13" s="39">
        <f>35174/10000</f>
        <v>3.5173999999999999</v>
      </c>
      <c r="F13" s="39"/>
      <c r="G13" s="39"/>
      <c r="H13" s="39"/>
      <c r="I13" s="39"/>
      <c r="J13" s="39"/>
      <c r="K13" s="39"/>
      <c r="L13" s="39"/>
      <c r="M13" s="39"/>
      <c r="N13" s="17" t="s">
        <v>92</v>
      </c>
    </row>
    <row r="14" spans="1:14" ht="22.7" customHeight="1">
      <c r="A14" s="55"/>
      <c r="B14" s="20" t="s">
        <v>141</v>
      </c>
      <c r="C14" s="21" t="s">
        <v>175</v>
      </c>
      <c r="D14" s="39">
        <f>80772/10000</f>
        <v>8.0771999999999995</v>
      </c>
      <c r="E14" s="39">
        <f>80772/10000</f>
        <v>8.0771999999999995</v>
      </c>
      <c r="F14" s="39"/>
      <c r="G14" s="39"/>
      <c r="H14" s="39"/>
      <c r="I14" s="39"/>
      <c r="J14" s="39"/>
      <c r="K14" s="39"/>
      <c r="L14" s="39"/>
      <c r="M14" s="39"/>
      <c r="N14" s="17" t="s">
        <v>92</v>
      </c>
    </row>
    <row r="15" spans="1:14" ht="22.7" customHeight="1">
      <c r="A15" s="55"/>
      <c r="B15" s="20" t="s">
        <v>141</v>
      </c>
      <c r="C15" s="21" t="s">
        <v>176</v>
      </c>
      <c r="D15" s="39">
        <v>16.36</v>
      </c>
      <c r="E15" s="39">
        <v>16.36</v>
      </c>
      <c r="F15" s="39"/>
      <c r="G15" s="39"/>
      <c r="H15" s="39"/>
      <c r="I15" s="39"/>
      <c r="J15" s="39"/>
      <c r="K15" s="39"/>
      <c r="L15" s="39"/>
      <c r="M15" s="39"/>
      <c r="N15" s="17" t="s">
        <v>92</v>
      </c>
    </row>
    <row r="16" spans="1:14" ht="22.7" customHeight="1">
      <c r="A16" s="55"/>
      <c r="B16" s="20" t="s">
        <v>141</v>
      </c>
      <c r="C16" s="21" t="s">
        <v>177</v>
      </c>
      <c r="D16" s="39">
        <f>45888/10000</f>
        <v>4.5888</v>
      </c>
      <c r="E16" s="39">
        <f>45888/10000</f>
        <v>4.5888</v>
      </c>
      <c r="F16" s="39"/>
      <c r="G16" s="39"/>
      <c r="H16" s="39"/>
      <c r="I16" s="39"/>
      <c r="J16" s="39"/>
      <c r="K16" s="39"/>
      <c r="L16" s="39"/>
      <c r="M16" s="39"/>
      <c r="N16" s="17" t="s">
        <v>92</v>
      </c>
    </row>
    <row r="17" spans="1:14" ht="22.7" customHeight="1">
      <c r="A17" s="55"/>
      <c r="B17" s="20" t="s">
        <v>141</v>
      </c>
      <c r="C17" s="21" t="s">
        <v>177</v>
      </c>
      <c r="D17" s="39">
        <f>96360/10000</f>
        <v>9.6359999999999992</v>
      </c>
      <c r="E17" s="39">
        <f>96360/10000</f>
        <v>9.6359999999999992</v>
      </c>
      <c r="F17" s="39"/>
      <c r="G17" s="39"/>
      <c r="H17" s="39"/>
      <c r="I17" s="39"/>
      <c r="J17" s="39"/>
      <c r="K17" s="39"/>
      <c r="L17" s="39"/>
      <c r="M17" s="39"/>
      <c r="N17" s="17" t="s">
        <v>92</v>
      </c>
    </row>
    <row r="18" spans="1:14" ht="22.7" customHeight="1">
      <c r="A18" s="55"/>
      <c r="B18" s="20" t="s">
        <v>141</v>
      </c>
      <c r="C18" s="21" t="s">
        <v>178</v>
      </c>
      <c r="D18" s="39">
        <v>2</v>
      </c>
      <c r="E18" s="39">
        <v>3</v>
      </c>
      <c r="F18" s="39"/>
      <c r="G18" s="39"/>
      <c r="H18" s="39"/>
      <c r="I18" s="39"/>
      <c r="J18" s="39"/>
      <c r="K18" s="39"/>
      <c r="L18" s="39"/>
      <c r="M18" s="39"/>
      <c r="N18" s="17" t="s">
        <v>92</v>
      </c>
    </row>
    <row r="19" spans="1:14" ht="22.7" customHeight="1">
      <c r="A19" s="55"/>
      <c r="B19" s="20" t="s">
        <v>141</v>
      </c>
      <c r="C19" s="21" t="s">
        <v>179</v>
      </c>
      <c r="D19" s="39">
        <v>1</v>
      </c>
      <c r="E19" s="39">
        <v>2</v>
      </c>
      <c r="F19" s="39"/>
      <c r="G19" s="39"/>
      <c r="H19" s="39"/>
      <c r="I19" s="39"/>
      <c r="J19" s="39"/>
      <c r="K19" s="39"/>
      <c r="L19" s="39"/>
      <c r="M19" s="39"/>
      <c r="N19" s="17" t="s">
        <v>92</v>
      </c>
    </row>
    <row r="20" spans="1:14" ht="22.7" customHeight="1">
      <c r="A20" s="55"/>
      <c r="B20" s="20" t="s">
        <v>141</v>
      </c>
      <c r="C20" s="21" t="s">
        <v>180</v>
      </c>
      <c r="D20" s="39">
        <v>0.6</v>
      </c>
      <c r="E20" s="39">
        <v>1.6</v>
      </c>
      <c r="F20" s="39"/>
      <c r="G20" s="39"/>
      <c r="H20" s="39"/>
      <c r="I20" s="39"/>
      <c r="J20" s="39"/>
      <c r="K20" s="39"/>
      <c r="L20" s="39"/>
      <c r="M20" s="39"/>
      <c r="N20" s="17" t="s">
        <v>92</v>
      </c>
    </row>
    <row r="21" spans="1:14" ht="22.7" customHeight="1">
      <c r="A21" s="55"/>
      <c r="B21" s="20" t="s">
        <v>141</v>
      </c>
      <c r="C21" s="21" t="s">
        <v>181</v>
      </c>
      <c r="D21" s="39">
        <v>1.26</v>
      </c>
      <c r="E21" s="39">
        <v>2.2599999999999998</v>
      </c>
      <c r="F21" s="39"/>
      <c r="G21" s="39"/>
      <c r="H21" s="39"/>
      <c r="I21" s="39"/>
      <c r="J21" s="39"/>
      <c r="K21" s="39"/>
      <c r="L21" s="39"/>
      <c r="M21" s="39"/>
      <c r="N21" s="17" t="s">
        <v>92</v>
      </c>
    </row>
    <row r="22" spans="1:14" ht="22.7" customHeight="1">
      <c r="A22" s="55"/>
      <c r="B22" s="20" t="s">
        <v>141</v>
      </c>
      <c r="C22" s="21" t="s">
        <v>182</v>
      </c>
      <c r="D22" s="39">
        <v>0.1</v>
      </c>
      <c r="E22" s="39">
        <v>1.1000000000000001</v>
      </c>
      <c r="F22" s="39"/>
      <c r="G22" s="39"/>
      <c r="H22" s="39"/>
      <c r="I22" s="39"/>
      <c r="J22" s="39"/>
      <c r="K22" s="39"/>
      <c r="L22" s="39"/>
      <c r="M22" s="39"/>
      <c r="N22" s="17" t="s">
        <v>92</v>
      </c>
    </row>
    <row r="23" spans="1:14" ht="22.7" customHeight="1">
      <c r="A23" s="55"/>
      <c r="B23" s="20" t="s">
        <v>141</v>
      </c>
      <c r="C23" s="21" t="s">
        <v>183</v>
      </c>
      <c r="D23" s="39">
        <v>0.34</v>
      </c>
      <c r="E23" s="39">
        <v>1.34</v>
      </c>
      <c r="F23" s="39"/>
      <c r="G23" s="39"/>
      <c r="H23" s="39"/>
      <c r="I23" s="39"/>
      <c r="J23" s="39"/>
      <c r="K23" s="39"/>
      <c r="L23" s="39"/>
      <c r="M23" s="39"/>
      <c r="N23" s="17" t="s">
        <v>92</v>
      </c>
    </row>
    <row r="24" spans="1:14" ht="22.7" customHeight="1">
      <c r="A24" s="55"/>
      <c r="B24" s="20" t="s">
        <v>141</v>
      </c>
      <c r="C24" s="21" t="s">
        <v>183</v>
      </c>
      <c r="D24" s="39">
        <v>0.51</v>
      </c>
      <c r="E24" s="39">
        <v>1.51</v>
      </c>
      <c r="F24" s="39"/>
      <c r="G24" s="39"/>
      <c r="H24" s="39"/>
      <c r="I24" s="39"/>
      <c r="J24" s="39"/>
      <c r="K24" s="39"/>
      <c r="L24" s="39"/>
      <c r="M24" s="39"/>
      <c r="N24" s="17" t="s">
        <v>92</v>
      </c>
    </row>
    <row r="25" spans="1:14" ht="22.7" customHeight="1">
      <c r="A25" s="55"/>
      <c r="B25" s="20" t="s">
        <v>141</v>
      </c>
      <c r="C25" s="21" t="s">
        <v>184</v>
      </c>
      <c r="D25" s="39">
        <v>0.5</v>
      </c>
      <c r="E25" s="39">
        <v>1.5</v>
      </c>
      <c r="F25" s="39"/>
      <c r="G25" s="39"/>
      <c r="H25" s="39"/>
      <c r="I25" s="39"/>
      <c r="J25" s="39"/>
      <c r="K25" s="39"/>
      <c r="L25" s="39"/>
      <c r="M25" s="39"/>
      <c r="N25" s="17" t="s">
        <v>92</v>
      </c>
    </row>
    <row r="26" spans="1:14" ht="22.7" customHeight="1">
      <c r="A26" s="55"/>
      <c r="B26" s="20" t="s">
        <v>141</v>
      </c>
      <c r="C26" s="21" t="s">
        <v>185</v>
      </c>
      <c r="D26" s="39">
        <v>2.2999999999999998</v>
      </c>
      <c r="E26" s="39">
        <v>3.3</v>
      </c>
      <c r="F26" s="39"/>
      <c r="G26" s="39"/>
      <c r="H26" s="39"/>
      <c r="I26" s="39"/>
      <c r="J26" s="39"/>
      <c r="K26" s="39"/>
      <c r="L26" s="39"/>
      <c r="M26" s="39"/>
      <c r="N26" s="17" t="s">
        <v>92</v>
      </c>
    </row>
    <row r="27" spans="1:14" ht="22.7" customHeight="1">
      <c r="A27" s="55"/>
      <c r="B27" s="20" t="s">
        <v>141</v>
      </c>
      <c r="C27" s="21" t="s">
        <v>186</v>
      </c>
      <c r="D27" s="39">
        <f>60/10000</f>
        <v>6.0000000000000001E-3</v>
      </c>
      <c r="E27" s="39">
        <f>60/10000</f>
        <v>6.0000000000000001E-3</v>
      </c>
      <c r="F27" s="39"/>
      <c r="G27" s="39"/>
      <c r="H27" s="39"/>
      <c r="I27" s="39"/>
      <c r="J27" s="39"/>
      <c r="K27" s="39"/>
      <c r="L27" s="39"/>
      <c r="M27" s="39"/>
      <c r="N27" s="17" t="s">
        <v>92</v>
      </c>
    </row>
    <row r="28" spans="1:14" ht="22.7" customHeight="1">
      <c r="A28" s="55"/>
      <c r="B28" s="20" t="s">
        <v>147</v>
      </c>
      <c r="C28" s="21" t="s">
        <v>187</v>
      </c>
      <c r="D28" s="39">
        <f>67534.08/10000</f>
        <v>6.7534080000000003</v>
      </c>
      <c r="E28" s="39">
        <f>67534.08/10000</f>
        <v>6.7534080000000003</v>
      </c>
      <c r="F28" s="39"/>
      <c r="G28" s="39"/>
      <c r="H28" s="39"/>
      <c r="I28" s="39"/>
      <c r="J28" s="39"/>
      <c r="K28" s="39"/>
      <c r="L28" s="39"/>
      <c r="M28" s="39"/>
      <c r="N28" s="17" t="s">
        <v>92</v>
      </c>
    </row>
    <row r="29" spans="1:14" ht="22.7" customHeight="1">
      <c r="A29" s="55"/>
      <c r="B29" s="20" t="s">
        <v>151</v>
      </c>
      <c r="C29" s="21" t="s">
        <v>188</v>
      </c>
      <c r="D29" s="39">
        <f>2954.62/10000</f>
        <v>0.295462</v>
      </c>
      <c r="E29" s="39">
        <f>2954.62/10000</f>
        <v>0.295462</v>
      </c>
      <c r="F29" s="39"/>
      <c r="G29" s="39"/>
      <c r="H29" s="39"/>
      <c r="I29" s="39"/>
      <c r="J29" s="39"/>
      <c r="K29" s="39"/>
      <c r="L29" s="39"/>
      <c r="M29" s="39"/>
      <c r="N29" s="17" t="s">
        <v>92</v>
      </c>
    </row>
    <row r="30" spans="1:14" ht="22.7" customHeight="1">
      <c r="A30" s="55"/>
      <c r="B30" s="20" t="s">
        <v>151</v>
      </c>
      <c r="C30" s="21" t="s">
        <v>188</v>
      </c>
      <c r="D30" s="39">
        <f>3376.7/10000</f>
        <v>0.33767000000000003</v>
      </c>
      <c r="E30" s="39">
        <f>3376.7/10000</f>
        <v>0.33767000000000003</v>
      </c>
      <c r="F30" s="39"/>
      <c r="G30" s="39"/>
      <c r="H30" s="39"/>
      <c r="I30" s="39"/>
      <c r="J30" s="39"/>
      <c r="K30" s="39"/>
      <c r="L30" s="39"/>
      <c r="M30" s="39"/>
      <c r="N30" s="17" t="s">
        <v>92</v>
      </c>
    </row>
    <row r="31" spans="1:14" ht="22.7" customHeight="1">
      <c r="A31" s="55"/>
      <c r="B31" s="20" t="s">
        <v>156</v>
      </c>
      <c r="C31" s="21" t="s">
        <v>189</v>
      </c>
      <c r="D31" s="39">
        <f>27435.72/10000</f>
        <v>2.7435719999999999</v>
      </c>
      <c r="E31" s="39">
        <f>27435.72/10000</f>
        <v>2.7435719999999999</v>
      </c>
      <c r="F31" s="39"/>
      <c r="G31" s="39"/>
      <c r="H31" s="39"/>
      <c r="I31" s="39"/>
      <c r="J31" s="39"/>
      <c r="K31" s="39"/>
      <c r="L31" s="39"/>
      <c r="M31" s="39"/>
      <c r="N31" s="17" t="s">
        <v>92</v>
      </c>
    </row>
    <row r="32" spans="1:14" ht="22.7" customHeight="1">
      <c r="A32" s="55"/>
      <c r="B32" s="20" t="s">
        <v>156</v>
      </c>
      <c r="C32" s="21" t="s">
        <v>190</v>
      </c>
      <c r="D32" s="39">
        <f>6067.44/10000</f>
        <v>0.60674399999999995</v>
      </c>
      <c r="E32" s="39">
        <f>6067.44/10000</f>
        <v>0.60674399999999995</v>
      </c>
      <c r="F32" s="39"/>
      <c r="G32" s="39"/>
      <c r="H32" s="39"/>
      <c r="I32" s="39"/>
      <c r="J32" s="39"/>
      <c r="K32" s="39"/>
      <c r="L32" s="39"/>
      <c r="M32" s="39"/>
      <c r="N32" s="17" t="s">
        <v>92</v>
      </c>
    </row>
    <row r="33" spans="1:14" ht="22.7" customHeight="1">
      <c r="A33" s="55"/>
      <c r="B33" s="20" t="s">
        <v>158</v>
      </c>
      <c r="C33" s="21" t="s">
        <v>191</v>
      </c>
      <c r="D33" s="39">
        <f>16883.52/10000</f>
        <v>1.6883520000000001</v>
      </c>
      <c r="E33" s="39">
        <f>16883.52/10000</f>
        <v>1.6883520000000001</v>
      </c>
      <c r="F33" s="39"/>
      <c r="G33" s="39"/>
      <c r="H33" s="39"/>
      <c r="I33" s="39"/>
      <c r="J33" s="39"/>
      <c r="K33" s="39"/>
      <c r="L33" s="39"/>
      <c r="M33" s="39"/>
      <c r="N33" s="17" t="s">
        <v>92</v>
      </c>
    </row>
    <row r="34" spans="1:14" ht="22.7" customHeight="1">
      <c r="A34" s="55"/>
      <c r="B34" s="20" t="s">
        <v>164</v>
      </c>
      <c r="C34" s="21" t="s">
        <v>165</v>
      </c>
      <c r="D34" s="39">
        <f>50650.56/10000</f>
        <v>5.0650560000000002</v>
      </c>
      <c r="E34" s="39">
        <f>50650.56/10000</f>
        <v>5.0650560000000002</v>
      </c>
      <c r="F34" s="39"/>
      <c r="G34" s="39"/>
      <c r="H34" s="39"/>
      <c r="I34" s="39"/>
      <c r="J34" s="39"/>
      <c r="K34" s="39"/>
      <c r="L34" s="39"/>
      <c r="M34" s="39"/>
      <c r="N34" s="17" t="s">
        <v>92</v>
      </c>
    </row>
    <row r="35" spans="1:14" ht="22.7" customHeight="1">
      <c r="A35" s="17"/>
      <c r="B35" s="20" t="s">
        <v>9</v>
      </c>
      <c r="C35" s="21" t="s">
        <v>192</v>
      </c>
      <c r="D35" s="44"/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17"/>
    </row>
    <row r="36" spans="1:14" ht="22.7" customHeight="1">
      <c r="A36" s="17"/>
      <c r="B36" s="20"/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17"/>
    </row>
    <row r="37" spans="1:14" ht="11.85" customHeight="1">
      <c r="A37" s="1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 t="s">
        <v>0</v>
      </c>
      <c r="N37" s="17"/>
    </row>
    <row r="38" spans="1:14" ht="22.7" customHeight="1">
      <c r="A38" s="17"/>
      <c r="B38" s="59" t="s">
        <v>193</v>
      </c>
      <c r="C38" s="59"/>
      <c r="D38" s="59"/>
      <c r="E38" s="59"/>
      <c r="F38" s="59"/>
      <c r="G38" s="21"/>
      <c r="H38" s="21"/>
      <c r="I38" s="21"/>
      <c r="J38" s="21"/>
      <c r="K38" s="21"/>
      <c r="L38" s="21"/>
      <c r="M38" s="21"/>
      <c r="N38" s="17"/>
    </row>
    <row r="39" spans="1:14" ht="14.2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 t="s">
        <v>92</v>
      </c>
      <c r="L39" s="17"/>
      <c r="M39" s="17"/>
      <c r="N39" s="17"/>
    </row>
  </sheetData>
  <mergeCells count="13">
    <mergeCell ref="B38:F38"/>
    <mergeCell ref="A11:A34"/>
    <mergeCell ref="B5:B7"/>
    <mergeCell ref="C5:C7"/>
    <mergeCell ref="D6:D7"/>
    <mergeCell ref="E6:E7"/>
    <mergeCell ref="F6:F7"/>
    <mergeCell ref="B3:M3"/>
    <mergeCell ref="D5:F5"/>
    <mergeCell ref="G5:M5"/>
    <mergeCell ref="H6:J6"/>
    <mergeCell ref="K6:M6"/>
    <mergeCell ref="G6:G7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X39"/>
  <sheetViews>
    <sheetView topLeftCell="E1" workbookViewId="0">
      <selection activeCell="I39" sqref="I39"/>
    </sheetView>
  </sheetViews>
  <sheetFormatPr defaultColWidth="10" defaultRowHeight="13.5"/>
  <cols>
    <col min="1" max="1" width="4" customWidth="1"/>
    <col min="2" max="3" width="9.75" customWidth="1"/>
    <col min="4" max="4" width="32" customWidth="1"/>
    <col min="5" max="5" width="14.25" customWidth="1"/>
    <col min="6" max="6" width="12.5" customWidth="1"/>
    <col min="7" max="24" width="9.75" customWidth="1"/>
  </cols>
  <sheetData>
    <row r="1" spans="1:24" ht="14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4.25" customHeight="1">
      <c r="A2" s="17"/>
      <c r="B2" s="18" t="s">
        <v>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0</v>
      </c>
      <c r="X2" s="17"/>
    </row>
    <row r="3" spans="1:24" ht="56.45" customHeight="1">
      <c r="A3" s="17"/>
      <c r="B3" s="56" t="s">
        <v>194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7"/>
    </row>
    <row r="4" spans="1:24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58" t="s">
        <v>54</v>
      </c>
      <c r="W4" s="58"/>
      <c r="X4" s="17"/>
    </row>
    <row r="5" spans="1:24" ht="22.7" customHeight="1">
      <c r="A5" s="17"/>
      <c r="B5" s="57" t="s">
        <v>195</v>
      </c>
      <c r="C5" s="57" t="s">
        <v>196</v>
      </c>
      <c r="D5" s="57" t="s">
        <v>128</v>
      </c>
      <c r="E5" s="57" t="s">
        <v>129</v>
      </c>
      <c r="F5" s="57" t="s">
        <v>197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17"/>
    </row>
    <row r="6" spans="1:24" ht="22.7" customHeight="1">
      <c r="A6" s="17"/>
      <c r="B6" s="57"/>
      <c r="C6" s="57"/>
      <c r="D6" s="57"/>
      <c r="E6" s="57"/>
      <c r="F6" s="57" t="s">
        <v>59</v>
      </c>
      <c r="G6" s="57"/>
      <c r="H6" s="57"/>
      <c r="I6" s="57" t="s">
        <v>198</v>
      </c>
      <c r="J6" s="57"/>
      <c r="K6" s="57"/>
      <c r="L6" s="57" t="s">
        <v>199</v>
      </c>
      <c r="M6" s="57"/>
      <c r="N6" s="57"/>
      <c r="O6" s="57" t="s">
        <v>200</v>
      </c>
      <c r="P6" s="57"/>
      <c r="Q6" s="57"/>
      <c r="R6" s="57" t="s">
        <v>201</v>
      </c>
      <c r="S6" s="57"/>
      <c r="T6" s="57"/>
      <c r="U6" s="57" t="s">
        <v>202</v>
      </c>
      <c r="V6" s="57"/>
      <c r="W6" s="57"/>
      <c r="X6" s="17"/>
    </row>
    <row r="7" spans="1:24" ht="22.7" customHeight="1">
      <c r="A7" s="17"/>
      <c r="B7" s="57"/>
      <c r="C7" s="57"/>
      <c r="D7" s="57"/>
      <c r="E7" s="57"/>
      <c r="F7" s="20" t="s">
        <v>133</v>
      </c>
      <c r="G7" s="20" t="s">
        <v>134</v>
      </c>
      <c r="H7" s="20" t="s">
        <v>135</v>
      </c>
      <c r="I7" s="20" t="s">
        <v>133</v>
      </c>
      <c r="J7" s="20" t="s">
        <v>134</v>
      </c>
      <c r="K7" s="20" t="s">
        <v>135</v>
      </c>
      <c r="L7" s="20" t="s">
        <v>133</v>
      </c>
      <c r="M7" s="20" t="s">
        <v>134</v>
      </c>
      <c r="N7" s="20" t="s">
        <v>135</v>
      </c>
      <c r="O7" s="20" t="s">
        <v>133</v>
      </c>
      <c r="P7" s="20" t="s">
        <v>134</v>
      </c>
      <c r="Q7" s="20" t="s">
        <v>135</v>
      </c>
      <c r="R7" s="20" t="s">
        <v>133</v>
      </c>
      <c r="S7" s="20" t="s">
        <v>134</v>
      </c>
      <c r="T7" s="20" t="s">
        <v>135</v>
      </c>
      <c r="U7" s="20" t="s">
        <v>133</v>
      </c>
      <c r="V7" s="20" t="s">
        <v>134</v>
      </c>
      <c r="W7" s="20" t="s">
        <v>203</v>
      </c>
      <c r="X7" s="17"/>
    </row>
    <row r="8" spans="1:24" ht="22.7" customHeight="1">
      <c r="A8" s="17"/>
      <c r="B8" s="21" t="s">
        <v>9</v>
      </c>
      <c r="C8" s="21" t="s">
        <v>9</v>
      </c>
      <c r="D8" s="20" t="s">
        <v>59</v>
      </c>
      <c r="E8" s="21"/>
      <c r="F8" s="33">
        <f>889009.1/10000</f>
        <v>88.900909999999996</v>
      </c>
      <c r="G8" s="33">
        <f>803032.64/10000</f>
        <v>80.303263999999999</v>
      </c>
      <c r="H8" s="33">
        <f>85976.46/10000</f>
        <v>8.5976459999999992</v>
      </c>
      <c r="I8" s="33">
        <f>889009.1/10000</f>
        <v>88.900909999999996</v>
      </c>
      <c r="J8" s="33">
        <f>803032.64/10000</f>
        <v>80.303263999999999</v>
      </c>
      <c r="K8" s="33">
        <f>85976.46/10000</f>
        <v>8.5976459999999992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 t="s">
        <v>0</v>
      </c>
      <c r="X8" s="17"/>
    </row>
    <row r="9" spans="1:24" ht="22.7" customHeight="1">
      <c r="A9" s="17"/>
      <c r="B9" s="21" t="s">
        <v>9</v>
      </c>
      <c r="C9" s="21" t="s">
        <v>9</v>
      </c>
      <c r="D9" s="43" t="s">
        <v>3</v>
      </c>
      <c r="E9" s="21" t="s">
        <v>136</v>
      </c>
      <c r="F9" s="33">
        <f>889009.1/10000</f>
        <v>88.900909999999996</v>
      </c>
      <c r="G9" s="33">
        <f>803032.64/10000</f>
        <v>80.303263999999999</v>
      </c>
      <c r="H9" s="33">
        <f>85976.46/10000</f>
        <v>8.5976459999999992</v>
      </c>
      <c r="I9" s="33">
        <f>889009.1/10000</f>
        <v>88.900909999999996</v>
      </c>
      <c r="J9" s="33">
        <f>803032.64/10000</f>
        <v>80.303263999999999</v>
      </c>
      <c r="K9" s="33">
        <f>85976.46/10000</f>
        <v>8.5976459999999992</v>
      </c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 t="s">
        <v>0</v>
      </c>
      <c r="X9" s="17" t="s">
        <v>92</v>
      </c>
    </row>
    <row r="10" spans="1:24" ht="22.7" customHeight="1">
      <c r="A10" s="17"/>
      <c r="B10" s="21" t="s">
        <v>9</v>
      </c>
      <c r="C10" s="21" t="s">
        <v>9</v>
      </c>
      <c r="D10" s="43" t="s">
        <v>204</v>
      </c>
      <c r="E10" s="21" t="s">
        <v>9</v>
      </c>
      <c r="F10" s="33">
        <f t="shared" ref="F10:J10" si="0">796905.2/10000</f>
        <v>79.690520000000006</v>
      </c>
      <c r="G10" s="33">
        <f t="shared" si="0"/>
        <v>79.690520000000006</v>
      </c>
      <c r="H10" s="33"/>
      <c r="I10" s="33">
        <f t="shared" si="0"/>
        <v>79.690520000000006</v>
      </c>
      <c r="J10" s="33">
        <f t="shared" si="0"/>
        <v>79.690520000000006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 t="s">
        <v>0</v>
      </c>
      <c r="X10" s="17"/>
    </row>
    <row r="11" spans="1:24" ht="22.7" customHeight="1">
      <c r="A11" s="55"/>
      <c r="B11" s="21" t="s">
        <v>205</v>
      </c>
      <c r="C11" s="38" t="s">
        <v>206</v>
      </c>
      <c r="D11" s="21" t="s">
        <v>174</v>
      </c>
      <c r="E11" s="21" t="s">
        <v>136</v>
      </c>
      <c r="F11" s="33">
        <f t="shared" ref="F11:J11" si="1">199068/10000</f>
        <v>19.9068</v>
      </c>
      <c r="G11" s="33">
        <f t="shared" si="1"/>
        <v>19.9068</v>
      </c>
      <c r="H11" s="33"/>
      <c r="I11" s="33">
        <f t="shared" si="1"/>
        <v>19.9068</v>
      </c>
      <c r="J11" s="33">
        <f t="shared" si="1"/>
        <v>19.9068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17"/>
    </row>
    <row r="12" spans="1:24" ht="22.7" customHeight="1">
      <c r="A12" s="55"/>
      <c r="B12" s="21" t="s">
        <v>205</v>
      </c>
      <c r="C12" s="38" t="s">
        <v>207</v>
      </c>
      <c r="D12" s="21" t="s">
        <v>175</v>
      </c>
      <c r="E12" s="21" t="s">
        <v>136</v>
      </c>
      <c r="F12" s="33">
        <v>0.72</v>
      </c>
      <c r="G12" s="33">
        <v>0.72</v>
      </c>
      <c r="H12" s="33"/>
      <c r="I12" s="33">
        <v>0.72</v>
      </c>
      <c r="J12" s="33">
        <v>0.72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17"/>
    </row>
    <row r="13" spans="1:24" ht="22.7" customHeight="1">
      <c r="A13" s="55"/>
      <c r="B13" s="21" t="s">
        <v>205</v>
      </c>
      <c r="C13" s="38" t="s">
        <v>207</v>
      </c>
      <c r="D13" s="21" t="s">
        <v>175</v>
      </c>
      <c r="E13" s="21" t="s">
        <v>136</v>
      </c>
      <c r="F13" s="33">
        <v>3.52</v>
      </c>
      <c r="G13" s="33">
        <v>3.52</v>
      </c>
      <c r="H13" s="33"/>
      <c r="I13" s="33">
        <v>3.52</v>
      </c>
      <c r="J13" s="33">
        <v>3.52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7"/>
    </row>
    <row r="14" spans="1:24" ht="22.7" customHeight="1">
      <c r="A14" s="55"/>
      <c r="B14" s="21" t="s">
        <v>205</v>
      </c>
      <c r="C14" s="38" t="s">
        <v>207</v>
      </c>
      <c r="D14" s="21" t="s">
        <v>175</v>
      </c>
      <c r="E14" s="21" t="s">
        <v>136</v>
      </c>
      <c r="F14" s="33">
        <v>8.08</v>
      </c>
      <c r="G14" s="33">
        <v>8.08</v>
      </c>
      <c r="H14" s="33"/>
      <c r="I14" s="33">
        <v>8.08</v>
      </c>
      <c r="J14" s="33">
        <v>8.08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17"/>
    </row>
    <row r="15" spans="1:24" ht="22.7" customHeight="1">
      <c r="A15" s="55"/>
      <c r="B15" s="21" t="s">
        <v>205</v>
      </c>
      <c r="C15" s="38" t="s">
        <v>208</v>
      </c>
      <c r="D15" s="21" t="s">
        <v>176</v>
      </c>
      <c r="E15" s="21" t="s">
        <v>136</v>
      </c>
      <c r="F15" s="33">
        <v>16.36</v>
      </c>
      <c r="G15" s="33">
        <v>16.36</v>
      </c>
      <c r="H15" s="33"/>
      <c r="I15" s="33">
        <v>16.36</v>
      </c>
      <c r="J15" s="33">
        <v>16.36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17"/>
    </row>
    <row r="16" spans="1:24" ht="22.7" customHeight="1">
      <c r="A16" s="55"/>
      <c r="B16" s="21" t="s">
        <v>205</v>
      </c>
      <c r="C16" s="38" t="s">
        <v>209</v>
      </c>
      <c r="D16" s="21" t="s">
        <v>177</v>
      </c>
      <c r="E16" s="21" t="s">
        <v>136</v>
      </c>
      <c r="F16" s="33">
        <v>4.59</v>
      </c>
      <c r="G16" s="33">
        <v>4.59</v>
      </c>
      <c r="H16" s="33"/>
      <c r="I16" s="33">
        <v>4.59</v>
      </c>
      <c r="J16" s="33">
        <v>4.59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17"/>
    </row>
    <row r="17" spans="1:24" ht="22.7" customHeight="1">
      <c r="A17" s="55"/>
      <c r="B17" s="21" t="s">
        <v>205</v>
      </c>
      <c r="C17" s="38" t="s">
        <v>209</v>
      </c>
      <c r="D17" s="21" t="s">
        <v>177</v>
      </c>
      <c r="E17" s="21" t="s">
        <v>136</v>
      </c>
      <c r="F17" s="33">
        <v>9.64</v>
      </c>
      <c r="G17" s="33">
        <v>9.64</v>
      </c>
      <c r="H17" s="33"/>
      <c r="I17" s="33">
        <v>9.64</v>
      </c>
      <c r="J17" s="33">
        <v>9.64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17"/>
    </row>
    <row r="18" spans="1:24" ht="22.7" customHeight="1">
      <c r="A18" s="55"/>
      <c r="B18" s="21" t="s">
        <v>205</v>
      </c>
      <c r="C18" s="38" t="s">
        <v>210</v>
      </c>
      <c r="D18" s="21" t="s">
        <v>187</v>
      </c>
      <c r="E18" s="21" t="s">
        <v>136</v>
      </c>
      <c r="F18" s="33">
        <v>6.75</v>
      </c>
      <c r="G18" s="33">
        <v>6.75</v>
      </c>
      <c r="H18" s="33"/>
      <c r="I18" s="33">
        <v>6.75</v>
      </c>
      <c r="J18" s="33">
        <v>6.75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17"/>
    </row>
    <row r="19" spans="1:24" ht="22.7" customHeight="1">
      <c r="A19" s="55"/>
      <c r="B19" s="21" t="s">
        <v>205</v>
      </c>
      <c r="C19" s="38" t="s">
        <v>211</v>
      </c>
      <c r="D19" s="21" t="s">
        <v>188</v>
      </c>
      <c r="E19" s="21" t="s">
        <v>136</v>
      </c>
      <c r="F19" s="33">
        <v>0.3</v>
      </c>
      <c r="G19" s="33">
        <v>0.3</v>
      </c>
      <c r="H19" s="33"/>
      <c r="I19" s="33">
        <v>0.3</v>
      </c>
      <c r="J19" s="33">
        <v>0.3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17"/>
    </row>
    <row r="20" spans="1:24" ht="22.7" customHeight="1">
      <c r="A20" s="55"/>
      <c r="B20" s="21" t="s">
        <v>205</v>
      </c>
      <c r="C20" s="38" t="s">
        <v>211</v>
      </c>
      <c r="D20" s="21" t="s">
        <v>188</v>
      </c>
      <c r="E20" s="21" t="s">
        <v>136</v>
      </c>
      <c r="F20" s="33">
        <v>0.34</v>
      </c>
      <c r="G20" s="33">
        <v>0.34</v>
      </c>
      <c r="H20" s="33"/>
      <c r="I20" s="33">
        <v>0.34</v>
      </c>
      <c r="J20" s="33">
        <v>0.34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17"/>
    </row>
    <row r="21" spans="1:24" ht="22.7" customHeight="1">
      <c r="A21" s="55"/>
      <c r="B21" s="21" t="s">
        <v>205</v>
      </c>
      <c r="C21" s="38" t="s">
        <v>212</v>
      </c>
      <c r="D21" s="21" t="s">
        <v>189</v>
      </c>
      <c r="E21" s="21" t="s">
        <v>136</v>
      </c>
      <c r="F21" s="33">
        <v>2.74</v>
      </c>
      <c r="G21" s="33">
        <v>2.74</v>
      </c>
      <c r="H21" s="33"/>
      <c r="I21" s="33">
        <v>2.74</v>
      </c>
      <c r="J21" s="33">
        <v>2.74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17"/>
    </row>
    <row r="22" spans="1:24" ht="22.7" customHeight="1">
      <c r="A22" s="55"/>
      <c r="B22" s="21" t="s">
        <v>205</v>
      </c>
      <c r="C22" s="38" t="s">
        <v>213</v>
      </c>
      <c r="D22" s="21" t="s">
        <v>191</v>
      </c>
      <c r="E22" s="21" t="s">
        <v>136</v>
      </c>
      <c r="F22" s="33">
        <v>1.69</v>
      </c>
      <c r="G22" s="33">
        <v>1.69</v>
      </c>
      <c r="H22" s="33"/>
      <c r="I22" s="33">
        <v>1.69</v>
      </c>
      <c r="J22" s="33">
        <v>1.69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17"/>
    </row>
    <row r="23" spans="1:24" ht="22.7" customHeight="1">
      <c r="A23" s="55"/>
      <c r="B23" s="21" t="s">
        <v>205</v>
      </c>
      <c r="C23" s="38" t="s">
        <v>214</v>
      </c>
      <c r="D23" s="21" t="s">
        <v>165</v>
      </c>
      <c r="E23" s="21" t="s">
        <v>136</v>
      </c>
      <c r="F23" s="33">
        <v>5.07</v>
      </c>
      <c r="G23" s="33">
        <v>5.07</v>
      </c>
      <c r="H23" s="33"/>
      <c r="I23" s="33">
        <v>5.07</v>
      </c>
      <c r="J23" s="33">
        <v>5.07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17"/>
    </row>
    <row r="24" spans="1:24" ht="22.7" customHeight="1">
      <c r="B24" s="21"/>
      <c r="C24" s="21"/>
      <c r="D24" s="43" t="s">
        <v>215</v>
      </c>
      <c r="E24" s="21" t="s">
        <v>9</v>
      </c>
      <c r="F24" s="33">
        <v>8.6</v>
      </c>
      <c r="G24" s="33"/>
      <c r="H24" s="33">
        <v>8.6</v>
      </c>
      <c r="I24" s="33">
        <v>8.6</v>
      </c>
      <c r="J24" s="33"/>
      <c r="K24" s="33">
        <v>8.6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 t="s">
        <v>0</v>
      </c>
      <c r="X24" s="17"/>
    </row>
    <row r="25" spans="1:24" ht="22.7" customHeight="1">
      <c r="A25" s="55"/>
      <c r="B25" s="21" t="s">
        <v>216</v>
      </c>
      <c r="C25" s="38" t="s">
        <v>217</v>
      </c>
      <c r="D25" s="21" t="s">
        <v>178</v>
      </c>
      <c r="E25" s="21" t="s">
        <v>136</v>
      </c>
      <c r="F25" s="33">
        <v>2</v>
      </c>
      <c r="G25" s="33"/>
      <c r="H25" s="33">
        <v>2</v>
      </c>
      <c r="I25" s="33">
        <v>2</v>
      </c>
      <c r="J25" s="33"/>
      <c r="K25" s="33">
        <v>2</v>
      </c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17"/>
    </row>
    <row r="26" spans="1:24" ht="22.7" customHeight="1">
      <c r="A26" s="55"/>
      <c r="B26" s="21" t="s">
        <v>216</v>
      </c>
      <c r="C26" s="38" t="s">
        <v>218</v>
      </c>
      <c r="D26" s="21" t="s">
        <v>179</v>
      </c>
      <c r="E26" s="21" t="s">
        <v>136</v>
      </c>
      <c r="F26" s="33">
        <v>1</v>
      </c>
      <c r="G26" s="33"/>
      <c r="H26" s="33">
        <v>1</v>
      </c>
      <c r="I26" s="33">
        <v>1</v>
      </c>
      <c r="J26" s="33"/>
      <c r="K26" s="33">
        <v>1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17"/>
    </row>
    <row r="27" spans="1:24" ht="22.7" customHeight="1">
      <c r="A27" s="55"/>
      <c r="B27" s="21" t="s">
        <v>216</v>
      </c>
      <c r="C27" s="38" t="s">
        <v>219</v>
      </c>
      <c r="D27" s="21" t="s">
        <v>180</v>
      </c>
      <c r="E27" s="21" t="s">
        <v>136</v>
      </c>
      <c r="F27" s="33">
        <v>0.6</v>
      </c>
      <c r="G27" s="33"/>
      <c r="H27" s="33">
        <v>0.6</v>
      </c>
      <c r="I27" s="33">
        <v>0.6</v>
      </c>
      <c r="J27" s="33"/>
      <c r="K27" s="33">
        <v>0.6</v>
      </c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17"/>
    </row>
    <row r="28" spans="1:24" ht="22.7" customHeight="1">
      <c r="A28" s="55"/>
      <c r="B28" s="21" t="s">
        <v>216</v>
      </c>
      <c r="C28" s="38" t="s">
        <v>220</v>
      </c>
      <c r="D28" s="21" t="s">
        <v>181</v>
      </c>
      <c r="E28" s="21" t="s">
        <v>136</v>
      </c>
      <c r="F28" s="33">
        <v>1.26</v>
      </c>
      <c r="G28" s="33"/>
      <c r="H28" s="33">
        <v>1.26</v>
      </c>
      <c r="I28" s="33">
        <v>1.26</v>
      </c>
      <c r="J28" s="33"/>
      <c r="K28" s="33">
        <v>1.26</v>
      </c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17"/>
    </row>
    <row r="29" spans="1:24" ht="22.7" customHeight="1">
      <c r="A29" s="55"/>
      <c r="B29" s="21" t="s">
        <v>216</v>
      </c>
      <c r="C29" s="38" t="s">
        <v>221</v>
      </c>
      <c r="D29" s="21" t="s">
        <v>182</v>
      </c>
      <c r="E29" s="21" t="s">
        <v>136</v>
      </c>
      <c r="F29" s="33">
        <v>0.1</v>
      </c>
      <c r="G29" s="33"/>
      <c r="H29" s="33">
        <v>0.1</v>
      </c>
      <c r="I29" s="33">
        <v>0.1</v>
      </c>
      <c r="J29" s="33"/>
      <c r="K29" s="33">
        <v>0.1</v>
      </c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17"/>
    </row>
    <row r="30" spans="1:24" ht="22.7" customHeight="1">
      <c r="A30" s="55"/>
      <c r="B30" s="21" t="s">
        <v>216</v>
      </c>
      <c r="C30" s="38" t="s">
        <v>222</v>
      </c>
      <c r="D30" s="21" t="s">
        <v>183</v>
      </c>
      <c r="E30" s="21" t="s">
        <v>136</v>
      </c>
      <c r="F30" s="33">
        <v>0.34</v>
      </c>
      <c r="G30" s="33"/>
      <c r="H30" s="33">
        <v>0.34</v>
      </c>
      <c r="I30" s="33">
        <v>0.34</v>
      </c>
      <c r="J30" s="33"/>
      <c r="K30" s="33">
        <v>0.34</v>
      </c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17"/>
    </row>
    <row r="31" spans="1:24" ht="22.7" customHeight="1">
      <c r="A31" s="55"/>
      <c r="B31" s="21" t="s">
        <v>216</v>
      </c>
      <c r="C31" s="38" t="s">
        <v>222</v>
      </c>
      <c r="D31" s="21" t="s">
        <v>183</v>
      </c>
      <c r="E31" s="21" t="s">
        <v>136</v>
      </c>
      <c r="F31" s="33">
        <v>0.51</v>
      </c>
      <c r="G31" s="33"/>
      <c r="H31" s="33">
        <v>0.51</v>
      </c>
      <c r="I31" s="33">
        <v>0.51</v>
      </c>
      <c r="J31" s="33"/>
      <c r="K31" s="33">
        <v>0.51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17"/>
    </row>
    <row r="32" spans="1:24" ht="22.7" customHeight="1">
      <c r="A32" s="55"/>
      <c r="B32" s="21" t="s">
        <v>216</v>
      </c>
      <c r="C32" s="38" t="s">
        <v>223</v>
      </c>
      <c r="D32" s="21" t="s">
        <v>184</v>
      </c>
      <c r="E32" s="21" t="s">
        <v>136</v>
      </c>
      <c r="F32" s="33">
        <v>0.5</v>
      </c>
      <c r="G32" s="33"/>
      <c r="H32" s="33">
        <v>0.5</v>
      </c>
      <c r="I32" s="33">
        <v>0.5</v>
      </c>
      <c r="J32" s="33"/>
      <c r="K32" s="33">
        <v>0.5</v>
      </c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17"/>
    </row>
    <row r="33" spans="1:24" ht="22.7" customHeight="1">
      <c r="A33" s="55"/>
      <c r="B33" s="21" t="s">
        <v>216</v>
      </c>
      <c r="C33" s="38" t="s">
        <v>224</v>
      </c>
      <c r="D33" s="21" t="s">
        <v>185</v>
      </c>
      <c r="E33" s="21" t="s">
        <v>136</v>
      </c>
      <c r="F33" s="33">
        <v>2.2999999999999998</v>
      </c>
      <c r="G33" s="33"/>
      <c r="H33" s="33">
        <v>2.2999999999999998</v>
      </c>
      <c r="I33" s="33">
        <v>2.2999999999999998</v>
      </c>
      <c r="J33" s="33"/>
      <c r="K33" s="33">
        <v>2.2999999999999998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17"/>
    </row>
    <row r="34" spans="1:24" ht="22.7" customHeight="1">
      <c r="B34" s="21"/>
      <c r="C34" s="21"/>
      <c r="D34" s="43" t="s">
        <v>225</v>
      </c>
      <c r="E34" s="21" t="s">
        <v>9</v>
      </c>
      <c r="F34" s="33">
        <v>0.61</v>
      </c>
      <c r="G34" s="33">
        <v>0.61</v>
      </c>
      <c r="H34" s="33"/>
      <c r="I34" s="33">
        <v>0.61</v>
      </c>
      <c r="J34" s="33">
        <v>0.61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 t="s">
        <v>0</v>
      </c>
      <c r="X34" s="17"/>
    </row>
    <row r="35" spans="1:24" ht="22.7" customHeight="1">
      <c r="A35" s="55"/>
      <c r="B35" s="21" t="s">
        <v>226</v>
      </c>
      <c r="C35" s="38" t="s">
        <v>227</v>
      </c>
      <c r="D35" s="21" t="s">
        <v>186</v>
      </c>
      <c r="E35" s="21" t="s">
        <v>136</v>
      </c>
      <c r="F35" s="33">
        <f t="shared" ref="F35:J35" si="2">60/10000</f>
        <v>6.0000000000000001E-3</v>
      </c>
      <c r="G35" s="33">
        <f t="shared" si="2"/>
        <v>6.0000000000000001E-3</v>
      </c>
      <c r="H35" s="33"/>
      <c r="I35" s="33">
        <f t="shared" si="2"/>
        <v>6.0000000000000001E-3</v>
      </c>
      <c r="J35" s="33">
        <f t="shared" si="2"/>
        <v>6.0000000000000001E-3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7"/>
    </row>
    <row r="36" spans="1:24" ht="22.7" customHeight="1">
      <c r="A36" s="55"/>
      <c r="B36" s="21" t="s">
        <v>226</v>
      </c>
      <c r="C36" s="38" t="s">
        <v>228</v>
      </c>
      <c r="D36" s="21" t="s">
        <v>190</v>
      </c>
      <c r="E36" s="21" t="s">
        <v>136</v>
      </c>
      <c r="F36" s="33">
        <f t="shared" ref="F36:J36" si="3">6067.44/10000</f>
        <v>0.60674399999999995</v>
      </c>
      <c r="G36" s="33">
        <f t="shared" si="3"/>
        <v>0.60674399999999995</v>
      </c>
      <c r="H36" s="33"/>
      <c r="I36" s="33">
        <f t="shared" si="3"/>
        <v>0.60674399999999995</v>
      </c>
      <c r="J36" s="33">
        <f t="shared" si="3"/>
        <v>0.60674399999999995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17"/>
    </row>
    <row r="37" spans="1:24" ht="14.2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 t="s">
        <v>0</v>
      </c>
      <c r="X37" s="17"/>
    </row>
    <row r="38" spans="1:24" ht="14.25" customHeight="1">
      <c r="A38" s="17"/>
      <c r="B38" s="55" t="s">
        <v>229</v>
      </c>
      <c r="C38" s="55"/>
      <c r="D38" s="55"/>
      <c r="E38" s="55"/>
      <c r="F38" s="5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14.25" customHeight="1">
      <c r="A39" s="17"/>
      <c r="B39" s="17"/>
      <c r="C39" s="17"/>
      <c r="D39" s="17" t="s">
        <v>92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</sheetData>
  <mergeCells count="17">
    <mergeCell ref="B38:F38"/>
    <mergeCell ref="A11:A23"/>
    <mergeCell ref="A25:A33"/>
    <mergeCell ref="A35:A36"/>
    <mergeCell ref="B5:B7"/>
    <mergeCell ref="C5:C7"/>
    <mergeCell ref="D5:D7"/>
    <mergeCell ref="E5:E7"/>
    <mergeCell ref="B3:W3"/>
    <mergeCell ref="V4:W4"/>
    <mergeCell ref="F5:W5"/>
    <mergeCell ref="F6:H6"/>
    <mergeCell ref="I6:K6"/>
    <mergeCell ref="L6:N6"/>
    <mergeCell ref="O6:Q6"/>
    <mergeCell ref="R6:T6"/>
    <mergeCell ref="U6:W6"/>
  </mergeCells>
  <phoneticPr fontId="15" type="noConversion"/>
  <printOptions horizontalCentered="1"/>
  <pageMargins left="0.75" right="0.75" top="0.268999993801117" bottom="0.26899999380111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部门预算财政拨款和部门管理转移支付收支总表</vt:lpstr>
      <vt:lpstr>部门预算财政拨款收支总表</vt:lpstr>
      <vt:lpstr>部门非税收入征收计划表</vt:lpstr>
      <vt:lpstr>非税收入征收计划表</vt:lpstr>
      <vt:lpstr>一般公共预算财政拨款支出表</vt:lpstr>
      <vt:lpstr>部门预算支出分类汇总表</vt:lpstr>
      <vt:lpstr>一般公共预算基本支出表</vt:lpstr>
      <vt:lpstr>一般公共预算项目支出表</vt:lpstr>
      <vt:lpstr>一般公共预算“三公”经费、会议费、培训费安排汇总表</vt:lpstr>
      <vt:lpstr>单位人员基本情况表</vt:lpstr>
      <vt:lpstr>省属院校学生人员情况表</vt:lpstr>
      <vt:lpstr>政府性基金支出预算表</vt:lpstr>
      <vt:lpstr>政府性基金预算基本支出表</vt:lpstr>
      <vt:lpstr>政府性基金预算项目支出表</vt:lpstr>
      <vt:lpstr>国有资本经营收支预算总表</vt:lpstr>
      <vt:lpstr>国有资本经营预算基本支出表</vt:lpstr>
      <vt:lpstr>国有资本经营预算项目支出表</vt:lpstr>
      <vt:lpstr>财务收支预算总表</vt:lpstr>
      <vt:lpstr>部门财务收入预算表</vt:lpstr>
      <vt:lpstr>部门财务支出预算表</vt:lpstr>
      <vt:lpstr>部门财务支出分类汇总表</vt:lpstr>
      <vt:lpstr>部门管理转移支付表</vt:lpstr>
      <vt:lpstr>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</cp:lastModifiedBy>
  <dcterms:created xsi:type="dcterms:W3CDTF">2023-03-14T03:16:00Z</dcterms:created>
  <dcterms:modified xsi:type="dcterms:W3CDTF">2023-03-16T03:54:04Z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C48E20721C0444018CDD0D5378876647</vt:lpwstr>
  </property>
</Properties>
</file>