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595"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'g01收入支出决算总表'!$A$1:$F$33</definedName>
    <definedName name="_xlnm.Print_Area" localSheetId="3">'g04财政拨款收入支出决算总表'!$A$1:$I$35</definedName>
    <definedName name="_xlnm.Print_Area" localSheetId="4">'g05一般公共预算财政拨款支出决算表'!$A$1:$F$75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1">'g02收入决算表'!$4:$8</definedName>
    <definedName name="_xlnm.Print_Titles" localSheetId="2">'g03支出决算表'!$1:$8</definedName>
    <definedName name="_xlnm.Print_Titles" localSheetId="4">'g05一般公共预算财政拨款支出决算表'!$1:$8</definedName>
  </definedNames>
  <calcPr fullCalcOnLoad="1"/>
</workbook>
</file>

<file path=xl/sharedStrings.xml><?xml version="1.0" encoding="utf-8"?>
<sst xmlns="http://schemas.openxmlformats.org/spreadsheetml/2006/main" count="784" uniqueCount="391">
  <si>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</si>
  <si>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</si>
  <si>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</si>
  <si>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</si>
  <si>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</si>
  <si>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</si>
  <si>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</si>
  <si>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</si>
  <si>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</si>
  <si>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</si>
  <si>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</si>
  <si>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</si>
  <si>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</si>
  <si>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</si>
  <si>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</si>
  <si>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</si>
  <si>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</si>
  <si>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</si>
  <si>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</si>
  <si>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</si>
  <si>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</si>
  <si>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</si>
  <si>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</si>
  <si>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</si>
  <si>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</si>
  <si>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</si>
  <si>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</si>
  <si>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</si>
  <si>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</si>
  <si>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</si>
  <si>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</si>
  <si>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</si>
  <si>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</si>
  <si>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</si>
  <si>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</si>
  <si>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</si>
  <si>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</si>
  <si>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</si>
  <si>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</si>
  <si>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</si>
  <si>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</si>
  <si>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</si>
  <si>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</si>
  <si>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</si>
  <si>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</si>
  <si>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</si>
  <si>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</si>
  <si>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</si>
  <si>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</si>
  <si>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</si>
  <si>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</si>
  <si>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</si>
  <si>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</si>
  <si>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</si>
  <si>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</si>
  <si>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</si>
  <si>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</si>
  <si>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</si>
  <si>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</si>
  <si>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</si>
  <si>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</si>
  <si>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</si>
  <si>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23</t>
  </si>
  <si>
    <t xml:space="preserve">                结余分配</t>
  </si>
  <si>
    <t>24</t>
  </si>
  <si>
    <t xml:space="preserve">                年末结转和结余</t>
  </si>
  <si>
    <t>总计</t>
  </si>
  <si>
    <t>25</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</si>
  <si>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</si>
  <si>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</si>
  <si>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</si>
  <si>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</si>
  <si>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</si>
  <si>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</si>
  <si>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</si>
  <si>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其他收入</t>
  </si>
  <si>
    <t>功能分类科目编码</t>
  </si>
  <si>
    <t>科目名称</t>
  </si>
  <si>
    <t>栏次</t>
  </si>
  <si>
    <t>合计</t>
  </si>
  <si>
    <t>一般公共服务支出</t>
  </si>
  <si>
    <t xml:space="preserve">  行政运行</t>
  </si>
  <si>
    <t xml:space="preserve">  一般行政管理事务</t>
  </si>
  <si>
    <t>注：本表反映部门本年度取得的各项收入情况。</t>
  </si>
  <si>
    <t>项目支出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</si>
  <si>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</si>
  <si>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</si>
  <si>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</si>
  <si>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</si>
  <si>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</si>
  <si>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</si>
  <si>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</si>
  <si>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</si>
  <si>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</si>
  <si>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</si>
  <si>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</si>
  <si>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</si>
  <si>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</si>
  <si>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</si>
  <si>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26</t>
  </si>
  <si>
    <t>27</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</si>
  <si>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</si>
  <si>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</si>
  <si>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</si>
  <si>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</si>
  <si>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</si>
  <si>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</si>
  <si>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</si>
  <si>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</si>
  <si>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</si>
  <si>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</si>
  <si>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</si>
  <si>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</si>
  <si>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</si>
  <si>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</si>
  <si>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</si>
  <si>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</si>
  <si>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</si>
  <si>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</si>
  <si>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</si>
  <si>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</si>
  <si>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</si>
  <si>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</si>
  <si>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</si>
  <si>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</si>
  <si>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</si>
  <si>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</si>
  <si>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</si>
  <si>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</si>
  <si>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</si>
  <si>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</si>
  <si>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</si>
  <si>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</si>
  <si>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</si>
  <si>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</si>
  <si>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</si>
  <si>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</si>
  <si>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</si>
  <si>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</si>
  <si>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</si>
  <si>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</si>
  <si>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</si>
  <si>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</si>
  <si>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</si>
  <si>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</si>
  <si>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</si>
  <si>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</si>
  <si>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</si>
  <si>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</si>
  <si>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</si>
  <si>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</si>
  <si>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</si>
  <si>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</si>
  <si>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</si>
  <si>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</si>
  <si>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</si>
  <si>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</si>
  <si>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</si>
  <si>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</si>
  <si>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</si>
  <si>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</si>
  <si>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</si>
  <si>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</si>
  <si>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</si>
  <si>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</si>
  <si>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</si>
  <si>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</si>
  <si>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</si>
  <si>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</si>
  <si>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</si>
  <si>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</si>
  <si>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</si>
  <si>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</si>
  <si>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</si>
  <si>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</si>
  <si>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</si>
  <si>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</si>
  <si>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</si>
  <si>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</si>
  <si>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</si>
  <si>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</si>
  <si>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</si>
  <si>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</si>
  <si>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</si>
  <si>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</si>
  <si>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</si>
  <si>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</si>
  <si>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</si>
  <si>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</si>
  <si>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</si>
  <si>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</si>
  <si>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</si>
  <si>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</si>
  <si>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</si>
  <si>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</si>
  <si>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</si>
  <si>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</si>
  <si>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</si>
  <si>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</si>
  <si>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</si>
  <si>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</si>
  <si>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</si>
  <si>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</si>
  <si>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</si>
  <si>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</si>
  <si>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</si>
  <si>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</si>
  <si>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</si>
  <si>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</si>
  <si>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</si>
  <si>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</si>
  <si>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</si>
  <si>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</si>
  <si>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六、科学技术支出</t>
  </si>
  <si>
    <t>九、卫生健康支出</t>
  </si>
  <si>
    <t>二十、粮油物资储备支出</t>
  </si>
  <si>
    <t>28</t>
  </si>
  <si>
    <t>29</t>
  </si>
  <si>
    <t>30</t>
  </si>
  <si>
    <t>31</t>
  </si>
  <si>
    <t>32</t>
  </si>
  <si>
    <t>二十三、其他支出</t>
  </si>
  <si>
    <t>七、文化体育与传媒支出</t>
  </si>
  <si>
    <t>十四、资源勘探信息等支出</t>
  </si>
  <si>
    <t>十八、国土海洋气象等支出</t>
  </si>
  <si>
    <t>26</t>
  </si>
  <si>
    <t>27</t>
  </si>
  <si>
    <t>33</t>
  </si>
  <si>
    <t>34</t>
  </si>
  <si>
    <t>35</t>
  </si>
  <si>
    <t>36</t>
  </si>
  <si>
    <t>37</t>
  </si>
  <si>
    <t>38</t>
  </si>
  <si>
    <t>39</t>
  </si>
  <si>
    <t>40</t>
  </si>
  <si>
    <t>41</t>
  </si>
  <si>
    <t>42</t>
  </si>
  <si>
    <t>43</t>
  </si>
  <si>
    <t>44</t>
  </si>
  <si>
    <t>45</t>
  </si>
  <si>
    <t>46</t>
  </si>
  <si>
    <t>47</t>
  </si>
  <si>
    <t>48</t>
  </si>
  <si>
    <t>49</t>
  </si>
  <si>
    <t>50</t>
  </si>
  <si>
    <t>政府办公厅（室）及相关机构事务</t>
  </si>
  <si>
    <t xml:space="preserve">  其他政府办公厅（室）及相关机构事务支出</t>
  </si>
  <si>
    <t>发展与改革事务</t>
  </si>
  <si>
    <t xml:space="preserve">  社会事业发展规划</t>
  </si>
  <si>
    <t>科学技术支出</t>
  </si>
  <si>
    <t>科学技术普及</t>
  </si>
  <si>
    <t xml:space="preserve">  其他科学技术普及支出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</si>
  <si>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</si>
  <si>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</si>
  <si>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</si>
  <si>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</si>
  <si>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</si>
  <si>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</si>
  <si>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就业补助</t>
  </si>
  <si>
    <t xml:space="preserve">  其他就业补助支出</t>
  </si>
  <si>
    <t>抚恤</t>
  </si>
  <si>
    <t xml:space="preserve">  死亡抚恤</t>
  </si>
  <si>
    <t>财政对其他社会保险基金的补助</t>
  </si>
  <si>
    <t xml:space="preserve">  财政对失业保险基金的补助</t>
  </si>
  <si>
    <t xml:space="preserve">  财政对工伤保险基金的补助</t>
  </si>
  <si>
    <t>其他社会保障和就业支出</t>
  </si>
  <si>
    <t xml:space="preserve">  其他社会保障和就业支出</t>
  </si>
  <si>
    <t>卫生健康支出</t>
  </si>
  <si>
    <t>行政事业单位医疗</t>
  </si>
  <si>
    <t xml:space="preserve">  行政单位医疗</t>
  </si>
  <si>
    <t xml:space="preserve">  事业单位医疗</t>
  </si>
  <si>
    <t>财政对基本医疗保险基金的补助</t>
  </si>
  <si>
    <t xml:space="preserve">  财政对职工基本医疗保险基金的补助</t>
  </si>
  <si>
    <t>节能环保支出</t>
  </si>
  <si>
    <t>自然生态保护</t>
  </si>
  <si>
    <t xml:space="preserve">  生态保护</t>
  </si>
  <si>
    <t>农林水支出</t>
  </si>
  <si>
    <t>农业农村</t>
  </si>
  <si>
    <t xml:space="preserve">  事业运行</t>
  </si>
  <si>
    <t xml:space="preserve">  病虫害控制</t>
  </si>
  <si>
    <t xml:space="preserve">  农产品质量安全</t>
  </si>
  <si>
    <t xml:space="preserve">  防灾救灾</t>
  </si>
  <si>
    <t xml:space="preserve">  农业生产发展</t>
  </si>
  <si>
    <t xml:space="preserve">  农村合作经济</t>
  </si>
  <si>
    <t xml:space="preserve">  农村社会事业</t>
  </si>
  <si>
    <t xml:space="preserve">  农业资源保护修复与利用</t>
  </si>
  <si>
    <t xml:space="preserve">  农田建设</t>
  </si>
  <si>
    <t xml:space="preserve">  其他农业农村支出</t>
  </si>
  <si>
    <t>水利</t>
  </si>
  <si>
    <t>扶贫</t>
  </si>
  <si>
    <t xml:space="preserve">  扶贫贷款奖补和贴息</t>
  </si>
  <si>
    <t xml:space="preserve">  “三西”农业建设专项补助</t>
  </si>
  <si>
    <t xml:space="preserve">  其他扶贫支出</t>
  </si>
  <si>
    <t>农村综合改革</t>
  </si>
  <si>
    <t xml:space="preserve">  其他农村综合改革支出</t>
  </si>
  <si>
    <t>普惠金融发展支出</t>
  </si>
  <si>
    <t xml:space="preserve">  农业保险保费补贴</t>
  </si>
  <si>
    <t>住房保障支出</t>
  </si>
  <si>
    <t>住房改革支出</t>
  </si>
  <si>
    <t>20103</t>
  </si>
  <si>
    <r>
      <t>2010</t>
    </r>
    <r>
      <rPr>
        <sz val="12"/>
        <rFont val="宋体"/>
        <family val="0"/>
      </rPr>
      <t>301</t>
    </r>
  </si>
  <si>
    <r>
      <t>2010</t>
    </r>
    <r>
      <rPr>
        <sz val="12"/>
        <rFont val="宋体"/>
        <family val="0"/>
      </rPr>
      <t>399</t>
    </r>
  </si>
  <si>
    <t>20104</t>
  </si>
  <si>
    <t>2010406</t>
  </si>
  <si>
    <t>206</t>
  </si>
  <si>
    <t>20607</t>
  </si>
  <si>
    <t>2060799</t>
  </si>
  <si>
    <t>208</t>
  </si>
  <si>
    <t>20805</t>
  </si>
  <si>
    <t>2080501</t>
  </si>
  <si>
    <t>2080502</t>
  </si>
  <si>
    <t>2080505</t>
  </si>
  <si>
    <t>2080506</t>
  </si>
  <si>
    <t>2080799</t>
  </si>
  <si>
    <t>20808</t>
  </si>
  <si>
    <t>2080801</t>
  </si>
  <si>
    <t>20827</t>
  </si>
  <si>
    <t>2082701</t>
  </si>
  <si>
    <t>2082702</t>
  </si>
  <si>
    <t>20899</t>
  </si>
  <si>
    <t>2089901</t>
  </si>
  <si>
    <t>210</t>
  </si>
  <si>
    <t>20807</t>
  </si>
  <si>
    <t>21011</t>
  </si>
  <si>
    <t>2101101</t>
  </si>
  <si>
    <t>2101102</t>
  </si>
  <si>
    <t>21012</t>
  </si>
  <si>
    <t>2101201</t>
  </si>
  <si>
    <t>211</t>
  </si>
  <si>
    <t>21104</t>
  </si>
  <si>
    <t>2110401</t>
  </si>
  <si>
    <t>213</t>
  </si>
  <si>
    <t>21301</t>
  </si>
  <si>
    <t>2130101</t>
  </si>
  <si>
    <t>2130102</t>
  </si>
  <si>
    <t>2130109</t>
  </si>
  <si>
    <t>2130104</t>
  </si>
  <si>
    <t>2130108</t>
  </si>
  <si>
    <t>2130119</t>
  </si>
  <si>
    <t>2130122</t>
  </si>
  <si>
    <t>2130124</t>
  </si>
  <si>
    <t>2130126</t>
  </si>
  <si>
    <t>2130135</t>
  </si>
  <si>
    <t>2130153</t>
  </si>
  <si>
    <t>2130199</t>
  </si>
  <si>
    <t>21302</t>
  </si>
  <si>
    <t>2130204</t>
  </si>
  <si>
    <t>21303</t>
  </si>
  <si>
    <t>林业和草原</t>
  </si>
  <si>
    <t xml:space="preserve">  事业机构</t>
  </si>
  <si>
    <t>2130301</t>
  </si>
  <si>
    <t>21305</t>
  </si>
  <si>
    <t>2130507</t>
  </si>
  <si>
    <t>2130508</t>
  </si>
  <si>
    <t>2130599</t>
  </si>
  <si>
    <t>21307</t>
  </si>
  <si>
    <t>2130799</t>
  </si>
  <si>
    <t>21308</t>
  </si>
  <si>
    <t>2130803</t>
  </si>
  <si>
    <t>221</t>
  </si>
  <si>
    <t>22102</t>
  </si>
  <si>
    <t>2210201</t>
  </si>
  <si>
    <t>支出决算表</t>
  </si>
  <si>
    <r>
      <t>公开0</t>
    </r>
    <r>
      <rPr>
        <sz val="10"/>
        <color indexed="8"/>
        <rFont val="宋体"/>
        <family val="0"/>
      </rPr>
      <t>3</t>
    </r>
    <r>
      <rPr>
        <sz val="10"/>
        <color indexed="8"/>
        <rFont val="宋体"/>
        <family val="0"/>
      </rPr>
      <t>表</t>
    </r>
  </si>
  <si>
    <t>部门：肃南裕固族自治县农业农村局</t>
  </si>
  <si>
    <t>肃南裕固族自治县农业农村局</t>
  </si>
  <si>
    <t>本年支出合计</t>
  </si>
  <si>
    <t>基本支出</t>
  </si>
  <si>
    <t>项目支出</t>
  </si>
  <si>
    <t>上缴上级支出</t>
  </si>
  <si>
    <t>经营支出</t>
  </si>
  <si>
    <t>对附属单位补助支出</t>
  </si>
  <si>
    <t>21103</t>
  </si>
  <si>
    <t>污染防治</t>
  </si>
  <si>
    <t>2110399</t>
  </si>
  <si>
    <t xml:space="preserve">  其他污染防治支出</t>
  </si>
  <si>
    <t>229</t>
  </si>
  <si>
    <t>22999</t>
  </si>
  <si>
    <t>2299901</t>
  </si>
  <si>
    <t>其他支出</t>
  </si>
  <si>
    <t xml:space="preserve">  其他支出</t>
  </si>
  <si>
    <t>肃南裕固族自治县农业农村局</t>
  </si>
  <si>
    <t>部门：肃南裕固族自治县农业农村局</t>
  </si>
  <si>
    <t>2130110</t>
  </si>
  <si>
    <r>
      <t xml:space="preserve"> </t>
    </r>
    <r>
      <rPr>
        <sz val="11"/>
        <color indexed="8"/>
        <rFont val="宋体"/>
        <family val="0"/>
      </rPr>
      <t xml:space="preserve"> </t>
    </r>
    <r>
      <rPr>
        <sz val="11"/>
        <color indexed="8"/>
        <rFont val="宋体"/>
        <family val="0"/>
      </rPr>
      <t>执法监管</t>
    </r>
  </si>
  <si>
    <t xml:space="preserve">  执法监管</t>
  </si>
  <si>
    <t>肃南裕固族自治县农业农村局</t>
  </si>
  <si>
    <t>部门：肃南裕固族自治县农业农村局</t>
  </si>
  <si>
    <t>使用非财政拨款结余</t>
  </si>
  <si>
    <t>年初结转和结余</t>
  </si>
  <si>
    <t>附属单位
上缴收入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</si>
</sst>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_);[Red]\(#,##0\)"/>
  </numFmts>
  <fonts count="58">
    <font>
      <sz val="12"/>
      <name val="宋体"/>
      <family val="0"/>
    </font>
    <font>
      <sz val="11"/>
      <color indexed="8"/>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b/>
      <sz val="12"/>
      <name val="宋体"/>
      <family val="0"/>
    </font>
    <font>
      <b/>
      <sz val="11"/>
      <color indexed="8"/>
      <name val="宋体"/>
      <family val="0"/>
    </font>
    <font>
      <sz val="11"/>
      <color indexed="8"/>
      <name val="Arial"/>
      <family val="2"/>
    </font>
    <font>
      <sz val="18"/>
      <color indexed="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color rgb="FFFF0000"/>
      <name val="宋体"/>
      <family val="0"/>
    </font>
    <font>
      <sz val="12"/>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color indexed="63"/>
      </top>
      <bottom style="thin"/>
    </border>
    <border>
      <left style="medium"/>
      <right style="thin"/>
      <top style="thin"/>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s>
  <cellStyleXfs count="89">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5"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5" fillId="0" borderId="0">
      <alignment/>
      <protection/>
    </xf>
    <xf numFmtId="0" fontId="53" fillId="0" borderId="0" applyNumberFormat="0" applyFill="0" applyBorder="0" applyAlignment="0" applyProtection="0"/>
    <xf numFmtId="0" fontId="1" fillId="34" borderId="9" applyNumberFormat="0" applyFont="0" applyAlignment="0" applyProtection="0"/>
  </cellStyleXfs>
  <cellXfs count="226">
    <xf numFmtId="0" fontId="0" fillId="0" borderId="0" xfId="0" applyAlignment="1">
      <alignment/>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3" fillId="35" borderId="0" xfId="58" applyFont="1" applyFill="1" applyAlignment="1">
      <alignment vertical="center" wrapText="1"/>
      <protection/>
    </xf>
    <xf numFmtId="0" fontId="4" fillId="35" borderId="0" xfId="56" applyFont="1" applyFill="1" applyAlignment="1">
      <alignment horizontal="right" vertical="center"/>
      <protection/>
    </xf>
    <xf numFmtId="0" fontId="4" fillId="35" borderId="0" xfId="56" applyFont="1" applyFill="1" applyAlignment="1">
      <alignment horizontal="left" vertical="center"/>
      <protection/>
    </xf>
    <xf numFmtId="0" fontId="3" fillId="35" borderId="10" xfId="58" applyFont="1" applyFill="1" applyBorder="1" applyAlignment="1">
      <alignment vertical="center" wrapText="1"/>
      <protection/>
    </xf>
    <xf numFmtId="0" fontId="0" fillId="0" borderId="11" xfId="58" applyFont="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49" fontId="0" fillId="35" borderId="11" xfId="0" applyNumberFormat="1" applyFill="1" applyBorder="1" applyAlignment="1">
      <alignment horizontal="left" vertical="center"/>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49" fontId="0" fillId="35" borderId="11" xfId="0" applyNumberFormat="1" applyFont="1" applyFill="1" applyBorder="1" applyAlignment="1">
      <alignment horizontal="left" vertical="center"/>
    </xf>
    <xf numFmtId="0" fontId="0" fillId="0" borderId="11" xfId="58" applyFont="1" applyBorder="1" applyAlignment="1">
      <alignment vertical="center" wrapText="1"/>
      <protection/>
    </xf>
    <xf numFmtId="0" fontId="0" fillId="0" borderId="12" xfId="58" applyFont="1" applyBorder="1" applyAlignment="1">
      <alignment vertical="center" wrapText="1"/>
      <protection/>
    </xf>
    <xf numFmtId="0" fontId="0" fillId="0" borderId="12" xfId="58" applyFont="1" applyFill="1" applyBorder="1" applyAlignment="1">
      <alignment vertical="center" wrapText="1"/>
      <protection/>
    </xf>
    <xf numFmtId="0" fontId="5"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3" fillId="35" borderId="0" xfId="58" applyFont="1" applyFill="1" applyBorder="1" applyAlignment="1">
      <alignment vertical="center" wrapText="1"/>
      <protection/>
    </xf>
    <xf numFmtId="0" fontId="0" fillId="0" borderId="0" xfId="58" applyFont="1" applyAlignment="1">
      <alignment horizontal="left" vertical="center"/>
      <protection/>
    </xf>
    <xf numFmtId="0" fontId="6" fillId="0" borderId="11" xfId="58" applyFont="1" applyFill="1" applyBorder="1" applyAlignment="1">
      <alignment horizontal="center" vertical="center" wrapText="1"/>
      <protection/>
    </xf>
    <xf numFmtId="0" fontId="6" fillId="0" borderId="11" xfId="58" applyFont="1" applyBorder="1" applyAlignment="1">
      <alignment horizontal="center" vertical="center" wrapText="1"/>
      <protection/>
    </xf>
    <xf numFmtId="0" fontId="0" fillId="35" borderId="0" xfId="58" applyFont="1" applyFill="1" applyAlignment="1">
      <alignment vertical="center" wrapText="1"/>
      <protection/>
    </xf>
    <xf numFmtId="0" fontId="7" fillId="0" borderId="0" xfId="55" applyFont="1" applyAlignment="1">
      <alignment vertical="center"/>
      <protection/>
    </xf>
    <xf numFmtId="0" fontId="8" fillId="0" borderId="0" xfId="55" applyAlignment="1">
      <alignment vertical="center"/>
      <protection/>
    </xf>
    <xf numFmtId="0" fontId="8" fillId="0" borderId="0" xfId="55">
      <alignment/>
      <protection/>
    </xf>
    <xf numFmtId="0" fontId="8" fillId="0" borderId="0" xfId="55" applyFont="1" applyAlignment="1">
      <alignment vertical="center"/>
      <protection/>
    </xf>
    <xf numFmtId="0" fontId="54" fillId="0" borderId="11" xfId="0" applyFont="1" applyBorder="1" applyAlignment="1">
      <alignment horizontal="center" vertical="center" wrapText="1"/>
    </xf>
    <xf numFmtId="0" fontId="5"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Alignment="1">
      <alignment horizontal="right" vertical="center"/>
      <protection/>
    </xf>
    <xf numFmtId="0" fontId="0" fillId="0" borderId="0" xfId="56" applyBorder="1" applyAlignment="1">
      <alignment horizontal="right" vertical="center"/>
      <protection/>
    </xf>
    <xf numFmtId="0" fontId="10" fillId="0" borderId="0" xfId="56" applyFont="1" applyAlignment="1">
      <alignment horizontal="left" vertical="center"/>
      <protection/>
    </xf>
    <xf numFmtId="0" fontId="0" fillId="35" borderId="0" xfId="56" applyFill="1" applyAlignment="1">
      <alignment horizontal="right" vertical="center"/>
      <protection/>
    </xf>
    <xf numFmtId="176" fontId="0" fillId="35" borderId="11" xfId="56" applyNumberFormat="1" applyFont="1" applyFill="1" applyBorder="1" applyAlignment="1">
      <alignment horizontal="center" vertical="center"/>
      <protection/>
    </xf>
    <xf numFmtId="176" fontId="0" fillId="0" borderId="11" xfId="56" applyNumberFormat="1" applyFont="1" applyFill="1" applyBorder="1" applyAlignment="1">
      <alignment horizontal="center" vertical="center"/>
      <protection/>
    </xf>
    <xf numFmtId="49" fontId="0" fillId="0" borderId="11" xfId="56" applyNumberFormat="1" applyFont="1" applyFill="1" applyBorder="1" applyAlignment="1">
      <alignment horizontal="center" vertical="center"/>
      <protection/>
    </xf>
    <xf numFmtId="176" fontId="6" fillId="0" borderId="11" xfId="56" applyNumberFormat="1" applyFont="1" applyFill="1" applyBorder="1" applyAlignment="1">
      <alignment horizontal="left" vertical="center"/>
      <protection/>
    </xf>
    <xf numFmtId="176" fontId="6" fillId="0" borderId="11" xfId="56" applyNumberFormat="1" applyFont="1" applyFill="1" applyBorder="1" applyAlignment="1">
      <alignment horizontal="center" vertical="center"/>
      <protection/>
    </xf>
    <xf numFmtId="0" fontId="6" fillId="0" borderId="11" xfId="56" applyNumberFormat="1" applyFont="1" applyFill="1" applyBorder="1" applyAlignment="1">
      <alignment horizontal="center" vertical="center"/>
      <protection/>
    </xf>
    <xf numFmtId="176" fontId="11" fillId="0" borderId="11" xfId="56" applyNumberFormat="1" applyFont="1" applyFill="1" applyBorder="1" applyAlignment="1">
      <alignment horizontal="center" vertical="center"/>
      <protection/>
    </xf>
    <xf numFmtId="176" fontId="11" fillId="35" borderId="11" xfId="56" applyNumberFormat="1" applyFont="1" applyFill="1" applyBorder="1" applyAlignment="1">
      <alignment horizontal="center" vertical="center"/>
      <protection/>
    </xf>
    <xf numFmtId="0" fontId="5" fillId="0" borderId="0" xfId="56" applyFont="1" applyBorder="1" applyAlignment="1">
      <alignment horizontal="right" vertical="center"/>
      <protection/>
    </xf>
    <xf numFmtId="0" fontId="3" fillId="0" borderId="0" xfId="56"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6" fillId="35" borderId="11" xfId="56" applyNumberFormat="1" applyFont="1" applyFill="1" applyBorder="1" applyAlignment="1">
      <alignment horizontal="center" vertical="center"/>
      <protection/>
    </xf>
    <xf numFmtId="176" fontId="6" fillId="35" borderId="11" xfId="56" applyNumberFormat="1" applyFont="1" applyFill="1" applyBorder="1" applyAlignment="1">
      <alignment horizontal="left" vertical="center"/>
      <protection/>
    </xf>
    <xf numFmtId="176" fontId="0" fillId="35" borderId="11" xfId="56" applyNumberFormat="1" applyFont="1" applyFill="1" applyBorder="1" applyAlignment="1" quotePrefix="1">
      <alignment horizontal="center" vertical="center"/>
      <protection/>
    </xf>
    <xf numFmtId="176" fontId="3" fillId="35" borderId="11" xfId="56" applyNumberFormat="1" applyFont="1" applyFill="1" applyBorder="1" applyAlignment="1" quotePrefix="1">
      <alignment horizontal="center" vertical="center"/>
      <protection/>
    </xf>
    <xf numFmtId="176" fontId="6" fillId="0" borderId="11" xfId="56" applyNumberFormat="1" applyFont="1" applyFill="1" applyBorder="1" applyAlignment="1" quotePrefix="1">
      <alignment horizontal="left" vertical="center"/>
      <protection/>
    </xf>
    <xf numFmtId="176" fontId="6" fillId="35" borderId="11" xfId="56" applyNumberFormat="1" applyFont="1" applyFill="1" applyBorder="1" applyAlignment="1" quotePrefix="1">
      <alignment horizontal="center" vertical="center"/>
      <protection/>
    </xf>
    <xf numFmtId="176" fontId="6" fillId="35" borderId="11" xfId="56" applyNumberFormat="1" applyFont="1" applyFill="1" applyBorder="1" applyAlignment="1" quotePrefix="1">
      <alignment horizontal="left" vertical="center"/>
      <protection/>
    </xf>
    <xf numFmtId="176" fontId="11" fillId="0" borderId="11" xfId="56" applyNumberFormat="1" applyFont="1" applyFill="1" applyBorder="1" applyAlignment="1" quotePrefix="1">
      <alignment horizontal="center" vertical="center"/>
      <protection/>
    </xf>
    <xf numFmtId="176" fontId="11" fillId="35" borderId="11" xfId="56"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176" fontId="0" fillId="0" borderId="11" xfId="56" applyNumberFormat="1" applyFont="1" applyFill="1" applyBorder="1" applyAlignment="1" quotePrefix="1">
      <alignment horizontal="center" vertical="center"/>
      <protection/>
    </xf>
    <xf numFmtId="176" fontId="3" fillId="0" borderId="11" xfId="56" applyNumberFormat="1" applyFont="1" applyFill="1" applyBorder="1" applyAlignment="1" quotePrefix="1">
      <alignment horizontal="center" vertical="center"/>
      <protection/>
    </xf>
    <xf numFmtId="176" fontId="6" fillId="0" borderId="11" xfId="56" applyNumberFormat="1" applyFont="1" applyFill="1" applyBorder="1" applyAlignment="1" quotePrefix="1">
      <alignment horizontal="center" vertical="center"/>
      <protection/>
    </xf>
    <xf numFmtId="177" fontId="0" fillId="0" borderId="0" xfId="56" applyNumberFormat="1" applyAlignment="1">
      <alignment horizontal="right" vertical="center"/>
      <protection/>
    </xf>
    <xf numFmtId="177" fontId="0" fillId="35" borderId="0" xfId="56" applyNumberFormat="1" applyFill="1" applyAlignment="1">
      <alignment horizontal="right" vertical="center"/>
      <protection/>
    </xf>
    <xf numFmtId="177" fontId="0" fillId="35" borderId="11" xfId="56" applyNumberFormat="1" applyFont="1" applyFill="1" applyBorder="1" applyAlignment="1">
      <alignment horizontal="center" vertical="center"/>
      <protection/>
    </xf>
    <xf numFmtId="177" fontId="0" fillId="35" borderId="11" xfId="56" applyNumberFormat="1" applyFont="1" applyFill="1" applyBorder="1" applyAlignment="1" quotePrefix="1">
      <alignment horizontal="center" vertical="center"/>
      <protection/>
    </xf>
    <xf numFmtId="177" fontId="6" fillId="0" borderId="11" xfId="56" applyNumberFormat="1" applyFont="1" applyFill="1" applyBorder="1" applyAlignment="1">
      <alignment horizontal="right" vertical="center"/>
      <protection/>
    </xf>
    <xf numFmtId="177" fontId="6" fillId="0" borderId="11" xfId="56" applyNumberFormat="1" applyFont="1" applyFill="1" applyBorder="1" applyAlignment="1">
      <alignment horizontal="right" vertical="center"/>
      <protection/>
    </xf>
    <xf numFmtId="177" fontId="6" fillId="0" borderId="11" xfId="56" applyNumberFormat="1" applyFont="1" applyFill="1" applyBorder="1" applyAlignment="1">
      <alignment horizontal="left" vertical="center"/>
      <protection/>
    </xf>
    <xf numFmtId="177" fontId="10" fillId="0" borderId="0" xfId="56" applyNumberFormat="1" applyFont="1" applyAlignment="1">
      <alignment horizontal="right" vertical="center"/>
      <protection/>
    </xf>
    <xf numFmtId="177" fontId="4" fillId="35" borderId="0" xfId="56" applyNumberFormat="1" applyFont="1" applyFill="1" applyAlignment="1">
      <alignment horizontal="right" vertical="center"/>
      <protection/>
    </xf>
    <xf numFmtId="176" fontId="6" fillId="0" borderId="11" xfId="56" applyNumberFormat="1" applyFont="1" applyFill="1" applyBorder="1" applyAlignment="1" quotePrefix="1">
      <alignment horizontal="left" vertical="center"/>
      <protection/>
    </xf>
    <xf numFmtId="176" fontId="6" fillId="35" borderId="11" xfId="56" applyNumberFormat="1" applyFont="1" applyFill="1" applyBorder="1" applyAlignment="1" quotePrefix="1">
      <alignment horizontal="left" vertical="center"/>
      <protection/>
    </xf>
    <xf numFmtId="176" fontId="55" fillId="0" borderId="11" xfId="56" applyNumberFormat="1" applyFont="1" applyFill="1" applyBorder="1" applyAlignment="1" quotePrefix="1">
      <alignment horizontal="left" vertical="center"/>
      <protection/>
    </xf>
    <xf numFmtId="49" fontId="6" fillId="35" borderId="11" xfId="56" applyNumberFormat="1" applyFont="1" applyFill="1" applyBorder="1" applyAlignment="1">
      <alignment horizontal="center" vertical="center"/>
      <protection/>
    </xf>
    <xf numFmtId="0" fontId="1" fillId="0" borderId="13" xfId="0" applyFont="1" applyBorder="1" applyAlignment="1">
      <alignment horizontal="left" vertical="center" shrinkToFit="1"/>
    </xf>
    <xf numFmtId="49" fontId="17" fillId="35" borderId="11" xfId="0" applyNumberFormat="1" applyFont="1" applyFill="1" applyBorder="1" applyAlignment="1">
      <alignment horizontal="left" vertical="center"/>
    </xf>
    <xf numFmtId="0" fontId="18" fillId="0" borderId="13" xfId="0" applyFont="1" applyBorder="1" applyAlignment="1">
      <alignment horizontal="left" vertical="center" shrinkToFit="1"/>
    </xf>
    <xf numFmtId="0" fontId="0" fillId="35" borderId="0" xfId="0" applyFill="1" applyAlignment="1">
      <alignment horizontal="left" vertical="center"/>
    </xf>
    <xf numFmtId="0" fontId="0" fillId="0" borderId="0" xfId="0" applyAlignment="1">
      <alignment horizontal="left" vertical="center"/>
    </xf>
    <xf numFmtId="176" fontId="17" fillId="0" borderId="11" xfId="0" applyNumberFormat="1" applyFont="1" applyFill="1" applyBorder="1" applyAlignment="1">
      <alignment horizontal="right" vertical="center"/>
    </xf>
    <xf numFmtId="0" fontId="1" fillId="0" borderId="13" xfId="0" applyFont="1" applyBorder="1" applyAlignment="1">
      <alignment horizontal="left" vertical="center" shrinkToFit="1"/>
    </xf>
    <xf numFmtId="0" fontId="0" fillId="0" borderId="0" xfId="0" applyFont="1" applyAlignment="1">
      <alignment/>
    </xf>
    <xf numFmtId="0" fontId="17" fillId="0" borderId="0" xfId="0" applyFont="1" applyAlignment="1">
      <alignment/>
    </xf>
    <xf numFmtId="177" fontId="11" fillId="0" borderId="1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1" xfId="0" applyNumberFormat="1" applyFont="1" applyBorder="1" applyAlignment="1">
      <alignment/>
    </xf>
    <xf numFmtId="177" fontId="11" fillId="0" borderId="11" xfId="0" applyNumberFormat="1" applyFont="1" applyBorder="1" applyAlignment="1">
      <alignment/>
    </xf>
    <xf numFmtId="0" fontId="4" fillId="35" borderId="0" xfId="56" applyFont="1" applyFill="1" applyAlignment="1">
      <alignment horizontal="right" vertical="center"/>
      <protection/>
    </xf>
    <xf numFmtId="0" fontId="4" fillId="35" borderId="0" xfId="56" applyFont="1" applyFill="1" applyAlignment="1">
      <alignment horizontal="left" vertical="center"/>
      <protection/>
    </xf>
    <xf numFmtId="0" fontId="1" fillId="0" borderId="14" xfId="0" applyFont="1" applyBorder="1" applyAlignment="1">
      <alignment horizontal="left" vertical="center" shrinkToFit="1"/>
    </xf>
    <xf numFmtId="177" fontId="6" fillId="0" borderId="15" xfId="0" applyNumberFormat="1" applyFont="1" applyBorder="1" applyAlignment="1">
      <alignment/>
    </xf>
    <xf numFmtId="0" fontId="1" fillId="0" borderId="11" xfId="0" applyFont="1" applyBorder="1" applyAlignment="1">
      <alignment horizontal="left" vertical="center" shrinkToFit="1"/>
    </xf>
    <xf numFmtId="0" fontId="18" fillId="0" borderId="11" xfId="0" applyFont="1" applyBorder="1" applyAlignment="1">
      <alignment horizontal="left" vertical="center" shrinkToFit="1"/>
    </xf>
    <xf numFmtId="177" fontId="0" fillId="0" borderId="11" xfId="56" applyNumberFormat="1" applyFont="1" applyFill="1" applyBorder="1" applyAlignment="1">
      <alignment horizontal="center" vertical="center"/>
      <protection/>
    </xf>
    <xf numFmtId="177" fontId="0" fillId="0" borderId="11" xfId="56" applyNumberFormat="1" applyFont="1" applyFill="1" applyBorder="1" applyAlignment="1" quotePrefix="1">
      <alignment horizontal="center" vertical="center"/>
      <protection/>
    </xf>
    <xf numFmtId="177" fontId="0" fillId="0" borderId="11" xfId="56" applyNumberFormat="1" applyFont="1" applyFill="1" applyBorder="1" applyAlignment="1">
      <alignment horizontal="center" vertical="center" wrapText="1"/>
      <protection/>
    </xf>
    <xf numFmtId="177" fontId="6" fillId="0" borderId="11" xfId="56" applyNumberFormat="1" applyFont="1" applyFill="1" applyBorder="1" applyAlignment="1">
      <alignment horizontal="center" vertical="center"/>
      <protection/>
    </xf>
    <xf numFmtId="177" fontId="11" fillId="0" borderId="11" xfId="56" applyNumberFormat="1" applyFont="1" applyFill="1" applyBorder="1" applyAlignment="1">
      <alignment vertical="center"/>
      <protection/>
    </xf>
    <xf numFmtId="177" fontId="6" fillId="0" borderId="11" xfId="56" applyNumberFormat="1" applyFont="1" applyFill="1" applyBorder="1" applyAlignment="1">
      <alignment vertical="center"/>
      <protection/>
    </xf>
    <xf numFmtId="176" fontId="55" fillId="0" borderId="11" xfId="56" applyNumberFormat="1" applyFont="1" applyFill="1" applyBorder="1" applyAlignment="1" quotePrefix="1">
      <alignment horizontal="left" vertical="center"/>
      <protection/>
    </xf>
    <xf numFmtId="0" fontId="6" fillId="0" borderId="11" xfId="56" applyNumberFormat="1" applyFont="1" applyFill="1" applyBorder="1" applyAlignment="1">
      <alignment horizontal="right" vertical="center"/>
      <protection/>
    </xf>
    <xf numFmtId="177" fontId="6" fillId="35" borderId="11" xfId="56" applyNumberFormat="1" applyFont="1" applyFill="1" applyBorder="1" applyAlignment="1">
      <alignment horizontal="right" vertical="center"/>
      <protection/>
    </xf>
    <xf numFmtId="49" fontId="11" fillId="35" borderId="11" xfId="0" applyNumberFormat="1" applyFont="1" applyFill="1" applyBorder="1" applyAlignment="1">
      <alignment horizontal="left" vertical="center"/>
    </xf>
    <xf numFmtId="0" fontId="4" fillId="35" borderId="0" xfId="56" applyFont="1" applyFill="1" applyAlignment="1">
      <alignment horizontal="left" vertical="center"/>
      <protection/>
    </xf>
    <xf numFmtId="0" fontId="1" fillId="0" borderId="13" xfId="0" applyFont="1" applyBorder="1" applyAlignment="1">
      <alignment horizontal="left" vertical="center" shrinkToFit="1"/>
    </xf>
    <xf numFmtId="0" fontId="17" fillId="0" borderId="0" xfId="0" applyFont="1" applyAlignment="1">
      <alignment/>
    </xf>
    <xf numFmtId="0" fontId="17" fillId="0" borderId="0" xfId="58" applyFont="1" applyAlignment="1">
      <alignment vertical="center" wrapText="1"/>
      <protection/>
    </xf>
    <xf numFmtId="177" fontId="3" fillId="35" borderId="0" xfId="58" applyNumberFormat="1" applyFont="1" applyFill="1" applyAlignment="1">
      <alignment vertical="center" wrapText="1"/>
      <protection/>
    </xf>
    <xf numFmtId="177" fontId="3" fillId="35" borderId="0" xfId="58" applyNumberFormat="1" applyFont="1" applyFill="1" applyBorder="1" applyAlignment="1">
      <alignment vertical="center" wrapText="1"/>
      <protection/>
    </xf>
    <xf numFmtId="177" fontId="17" fillId="0" borderId="11" xfId="58" applyNumberFormat="1" applyFont="1" applyFill="1" applyBorder="1" applyAlignment="1">
      <alignment vertical="center" wrapText="1"/>
      <protection/>
    </xf>
    <xf numFmtId="177" fontId="0" fillId="0" borderId="11" xfId="58" applyNumberFormat="1" applyFont="1" applyFill="1" applyBorder="1" applyAlignment="1">
      <alignment vertical="center" wrapText="1"/>
      <protection/>
    </xf>
    <xf numFmtId="177" fontId="0" fillId="0" borderId="0" xfId="58" applyNumberFormat="1" applyAlignment="1">
      <alignment vertical="center" wrapText="1"/>
      <protection/>
    </xf>
    <xf numFmtId="177" fontId="0" fillId="0" borderId="11" xfId="58" applyNumberFormat="1" applyFont="1" applyFill="1" applyBorder="1" applyAlignment="1">
      <alignment vertical="center" wrapText="1"/>
      <protection/>
    </xf>
    <xf numFmtId="178" fontId="17" fillId="0" borderId="11" xfId="0" applyNumberFormat="1" applyFont="1" applyFill="1" applyBorder="1" applyAlignment="1">
      <alignment horizontal="right" vertical="center"/>
    </xf>
    <xf numFmtId="178" fontId="3" fillId="35" borderId="0" xfId="58" applyNumberFormat="1" applyFont="1" applyFill="1" applyAlignment="1">
      <alignment horizontal="center" vertical="center" wrapText="1"/>
      <protection/>
    </xf>
    <xf numFmtId="178" fontId="8" fillId="0" borderId="0" xfId="55" applyNumberFormat="1" applyFont="1" applyAlignment="1">
      <alignment vertical="center"/>
      <protection/>
    </xf>
    <xf numFmtId="178" fontId="54" fillId="0" borderId="11" xfId="0" applyNumberFormat="1" applyFont="1" applyBorder="1" applyAlignment="1">
      <alignment horizontal="center" vertical="center" wrapText="1"/>
    </xf>
    <xf numFmtId="178" fontId="8" fillId="0" borderId="0" xfId="55" applyNumberFormat="1">
      <alignment/>
      <protection/>
    </xf>
    <xf numFmtId="178" fontId="4" fillId="35" borderId="0" xfId="57" applyNumberFormat="1" applyFont="1" applyFill="1" applyAlignment="1">
      <alignment horizontal="right" vertical="center"/>
      <protection/>
    </xf>
    <xf numFmtId="178" fontId="4" fillId="0" borderId="0" xfId="55" applyNumberFormat="1" applyFont="1" applyAlignment="1">
      <alignment horizontal="right" vertical="center"/>
      <protection/>
    </xf>
    <xf numFmtId="0" fontId="36" fillId="0" borderId="11" xfId="0" applyFont="1" applyFill="1" applyBorder="1" applyAlignment="1">
      <alignment horizontal="left" vertical="center"/>
    </xf>
    <xf numFmtId="0" fontId="36" fillId="0" borderId="11" xfId="0" applyFont="1" applyFill="1" applyBorder="1" applyAlignment="1">
      <alignment vertical="center"/>
    </xf>
    <xf numFmtId="178" fontId="36" fillId="0" borderId="11" xfId="0" applyNumberFormat="1" applyFont="1" applyFill="1" applyBorder="1" applyAlignment="1">
      <alignment vertical="center"/>
    </xf>
    <xf numFmtId="0" fontId="19" fillId="0" borderId="0" xfId="55" applyFont="1" applyAlignment="1">
      <alignment vertical="center"/>
      <protection/>
    </xf>
    <xf numFmtId="178" fontId="36" fillId="0" borderId="11" xfId="0" applyNumberFormat="1" applyFont="1" applyBorder="1" applyAlignment="1">
      <alignment vertical="center"/>
    </xf>
    <xf numFmtId="178" fontId="56" fillId="0" borderId="11" xfId="0" applyNumberFormat="1" applyFont="1" applyFill="1" applyBorder="1" applyAlignment="1">
      <alignment vertical="center"/>
    </xf>
    <xf numFmtId="177" fontId="36" fillId="0" borderId="11" xfId="0" applyNumberFormat="1" applyFont="1" applyFill="1" applyBorder="1" applyAlignment="1">
      <alignment vertical="center"/>
    </xf>
    <xf numFmtId="176" fontId="6" fillId="0" borderId="11" xfId="58" applyNumberFormat="1" applyFont="1" applyFill="1" applyBorder="1" applyAlignment="1">
      <alignment vertical="center" wrapText="1"/>
      <protection/>
    </xf>
    <xf numFmtId="176" fontId="6" fillId="0" borderId="11" xfId="56" applyNumberFormat="1" applyFont="1" applyFill="1" applyBorder="1" applyAlignment="1">
      <alignment horizontal="left" vertical="center"/>
      <protection/>
    </xf>
    <xf numFmtId="177" fontId="17"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11" xfId="0" applyNumberFormat="1" applyFont="1" applyBorder="1" applyAlignment="1">
      <alignment/>
    </xf>
    <xf numFmtId="177" fontId="17" fillId="0" borderId="11" xfId="0" applyNumberFormat="1" applyFont="1" applyBorder="1" applyAlignment="1">
      <alignment/>
    </xf>
    <xf numFmtId="179" fontId="0" fillId="0" borderId="11" xfId="58" applyNumberFormat="1" applyFont="1" applyBorder="1" applyAlignment="1">
      <alignment horizontal="center" vertical="center" wrapText="1"/>
      <protection/>
    </xf>
    <xf numFmtId="177" fontId="0" fillId="0" borderId="15" xfId="58" applyNumberFormat="1" applyFont="1" applyFill="1" applyBorder="1" applyAlignment="1">
      <alignment horizontal="right" vertical="center" wrapText="1"/>
      <protection/>
    </xf>
    <xf numFmtId="0" fontId="18" fillId="0" borderId="11" xfId="0" applyFont="1" applyBorder="1" applyAlignment="1">
      <alignment horizontal="left" vertical="center" shrinkToFit="1"/>
    </xf>
    <xf numFmtId="0" fontId="1" fillId="0" borderId="11" xfId="0" applyFont="1" applyBorder="1" applyAlignment="1">
      <alignment horizontal="left" vertical="center" shrinkToFit="1"/>
    </xf>
    <xf numFmtId="177" fontId="17" fillId="0" borderId="11" xfId="58" applyNumberFormat="1" applyFont="1" applyBorder="1" applyAlignment="1">
      <alignment vertical="center" wrapText="1"/>
      <protection/>
    </xf>
    <xf numFmtId="0" fontId="1" fillId="0" borderId="11" xfId="0" applyFont="1" applyBorder="1" applyAlignment="1">
      <alignment horizontal="left" vertical="center" shrinkToFit="1"/>
    </xf>
    <xf numFmtId="0" fontId="9" fillId="0" borderId="0" xfId="56" applyFont="1" applyFill="1" applyAlignment="1">
      <alignment horizontal="center" vertical="center"/>
      <protection/>
    </xf>
    <xf numFmtId="176" fontId="0" fillId="35" borderId="11" xfId="56" applyNumberFormat="1" applyFont="1" applyFill="1" applyBorder="1" applyAlignment="1" quotePrefix="1">
      <alignment horizontal="center" vertical="center"/>
      <protection/>
    </xf>
    <xf numFmtId="176" fontId="0" fillId="35" borderId="11" xfId="56" applyNumberFormat="1" applyFont="1" applyFill="1" applyBorder="1" applyAlignment="1">
      <alignment horizontal="center" vertical="center"/>
      <protection/>
    </xf>
    <xf numFmtId="49" fontId="0" fillId="35" borderId="11" xfId="56" applyNumberFormat="1" applyFont="1" applyFill="1" applyBorder="1" applyAlignment="1" quotePrefix="1">
      <alignment horizontal="center" vertical="center"/>
      <protection/>
    </xf>
    <xf numFmtId="49" fontId="0" fillId="35" borderId="11" xfId="56" applyNumberFormat="1" applyFont="1" applyFill="1" applyBorder="1" applyAlignment="1">
      <alignment horizontal="center" vertical="center"/>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0" fillId="0" borderId="0" xfId="0" applyBorder="1" applyAlignment="1">
      <alignment horizontal="left" vertical="center" wrapText="1"/>
    </xf>
    <xf numFmtId="0" fontId="4" fillId="35" borderId="16" xfId="56" applyFont="1" applyFill="1" applyBorder="1" applyAlignment="1">
      <alignment horizontal="left" vertical="center"/>
      <protection/>
    </xf>
    <xf numFmtId="0" fontId="4" fillId="35" borderId="16" xfId="56" applyFont="1" applyFill="1" applyBorder="1" applyAlignment="1">
      <alignment horizontal="left" vertical="center"/>
      <protection/>
    </xf>
    <xf numFmtId="49" fontId="0" fillId="35" borderId="17"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17" fillId="35" borderId="17" xfId="0" applyNumberFormat="1" applyFont="1" applyFill="1" applyBorder="1" applyAlignment="1">
      <alignment horizontal="left" vertical="center"/>
    </xf>
    <xf numFmtId="49" fontId="17" fillId="35" borderId="18" xfId="0" applyNumberFormat="1" applyFont="1" applyFill="1" applyBorder="1" applyAlignment="1">
      <alignment horizontal="left"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49" fontId="0" fillId="35" borderId="18" xfId="0" applyNumberFormat="1" applyFill="1" applyBorder="1" applyAlignment="1">
      <alignment horizontal="left" vertical="center"/>
    </xf>
    <xf numFmtId="176" fontId="0" fillId="35" borderId="19"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0" fontId="9" fillId="0" borderId="0" xfId="0" applyFont="1" applyFill="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0" fillId="0" borderId="0" xfId="0" applyFont="1" applyBorder="1" applyAlignment="1">
      <alignment horizontal="left" vertical="center"/>
    </xf>
    <xf numFmtId="49" fontId="17" fillId="35" borderId="19" xfId="0" applyNumberFormat="1" applyFont="1" applyFill="1" applyBorder="1" applyAlignment="1">
      <alignment horizontal="left" vertical="center"/>
    </xf>
    <xf numFmtId="49" fontId="17" fillId="35" borderId="20" xfId="0" applyNumberFormat="1" applyFont="1" applyFill="1" applyBorder="1" applyAlignment="1">
      <alignment horizontal="left" vertical="center"/>
    </xf>
    <xf numFmtId="49" fontId="0" fillId="35" borderId="11" xfId="0" applyNumberFormat="1" applyFont="1" applyFill="1" applyBorder="1" applyAlignment="1">
      <alignment horizontal="left" vertical="center"/>
    </xf>
    <xf numFmtId="49" fontId="0" fillId="35" borderId="19" xfId="0" applyNumberFormat="1" applyFont="1" applyFill="1" applyBorder="1" applyAlignment="1">
      <alignment horizontal="left" vertical="center"/>
    </xf>
    <xf numFmtId="49" fontId="0" fillId="35" borderId="20" xfId="0" applyNumberFormat="1" applyFont="1" applyFill="1" applyBorder="1" applyAlignment="1">
      <alignment horizontal="left" vertical="center"/>
    </xf>
    <xf numFmtId="0" fontId="9" fillId="0" borderId="0" xfId="0" applyFont="1" applyFill="1" applyAlignment="1">
      <alignment horizontal="center" vertical="center"/>
    </xf>
    <xf numFmtId="176" fontId="0" fillId="35" borderId="11" xfId="0" applyNumberFormat="1" applyFont="1" applyFill="1" applyBorder="1" applyAlignment="1" quotePrefix="1">
      <alignment horizontal="center" vertical="center" wrapText="1"/>
    </xf>
    <xf numFmtId="176" fontId="0" fillId="0" borderId="11" xfId="0" applyNumberFormat="1" applyFont="1" applyFill="1" applyBorder="1" applyAlignment="1" quotePrefix="1">
      <alignment horizontal="center" vertical="center" wrapText="1"/>
    </xf>
    <xf numFmtId="49" fontId="0" fillId="35" borderId="11" xfId="0" applyNumberFormat="1" applyFill="1" applyBorder="1" applyAlignment="1">
      <alignment horizontal="left" vertical="center"/>
    </xf>
    <xf numFmtId="49" fontId="17" fillId="35" borderId="11" xfId="0" applyNumberFormat="1" applyFont="1" applyFill="1" applyBorder="1" applyAlignment="1">
      <alignment horizontal="left" vertical="center"/>
    </xf>
    <xf numFmtId="0" fontId="0" fillId="0" borderId="15" xfId="58" applyFont="1" applyBorder="1" applyAlignment="1">
      <alignment horizontal="center" vertical="center" wrapText="1"/>
      <protection/>
    </xf>
    <xf numFmtId="0" fontId="0" fillId="0" borderId="23" xfId="58" applyFont="1" applyBorder="1" applyAlignment="1">
      <alignment horizontal="center" vertical="center" wrapText="1"/>
      <protection/>
    </xf>
    <xf numFmtId="177" fontId="0" fillId="0" borderId="15" xfId="58" applyNumberFormat="1" applyFont="1" applyFill="1" applyBorder="1" applyAlignment="1">
      <alignment horizontal="center" vertical="center" wrapText="1"/>
      <protection/>
    </xf>
    <xf numFmtId="177" fontId="0" fillId="0" borderId="23" xfId="58" applyNumberFormat="1" applyFont="1" applyFill="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49" fontId="17" fillId="35" borderId="11" xfId="0" applyNumberFormat="1" applyFont="1" applyFill="1" applyBorder="1" applyAlignment="1">
      <alignment horizontal="left" vertical="center"/>
    </xf>
    <xf numFmtId="0" fontId="2" fillId="35" borderId="0" xfId="58" applyFont="1" applyFill="1" applyAlignment="1">
      <alignment horizontal="center" vertical="center" wrapText="1"/>
      <protection/>
    </xf>
    <xf numFmtId="0" fontId="0" fillId="0" borderId="11" xfId="58" applyFont="1" applyBorder="1" applyAlignment="1">
      <alignment horizontal="center" vertical="center" wrapText="1"/>
      <protection/>
    </xf>
    <xf numFmtId="177" fontId="0" fillId="0" borderId="11" xfId="58" applyNumberFormat="1" applyFont="1" applyFill="1" applyBorder="1" applyAlignment="1">
      <alignment horizontal="center" vertical="center" wrapText="1"/>
      <protection/>
    </xf>
    <xf numFmtId="0" fontId="3" fillId="35" borderId="16" xfId="58" applyFont="1" applyFill="1" applyBorder="1" applyAlignment="1">
      <alignment horizontal="left" vertical="center" wrapText="1"/>
      <protection/>
    </xf>
    <xf numFmtId="0" fontId="3" fillId="35" borderId="16" xfId="58" applyFont="1" applyFill="1" applyBorder="1" applyAlignment="1">
      <alignment horizontal="left" vertical="center" wrapText="1"/>
      <protection/>
    </xf>
    <xf numFmtId="0" fontId="0" fillId="0" borderId="0" xfId="58" applyFont="1" applyBorder="1" applyAlignment="1">
      <alignment horizontal="left" vertical="center" wrapText="1"/>
      <protection/>
    </xf>
    <xf numFmtId="0" fontId="20" fillId="0" borderId="0" xfId="55" applyFont="1" applyAlignment="1">
      <alignment horizontal="center" vertical="center"/>
      <protection/>
    </xf>
    <xf numFmtId="0" fontId="36" fillId="0" borderId="11" xfId="0" applyFont="1" applyBorder="1" applyAlignment="1">
      <alignment horizontal="center" vertical="center"/>
    </xf>
    <xf numFmtId="0" fontId="57" fillId="0" borderId="0" xfId="55" applyFont="1" applyAlignment="1">
      <alignment horizontal="left" vertical="center"/>
      <protection/>
    </xf>
    <xf numFmtId="0" fontId="4" fillId="0" borderId="16" xfId="55" applyFont="1" applyBorder="1" applyAlignment="1">
      <alignment horizontal="left" vertical="center"/>
      <protection/>
    </xf>
    <xf numFmtId="0" fontId="8" fillId="0" borderId="16" xfId="55" applyFont="1" applyBorder="1" applyAlignment="1">
      <alignment horizontal="left" vertical="center"/>
      <protection/>
    </xf>
    <xf numFmtId="0" fontId="0" fillId="0" borderId="0" xfId="58" applyFont="1" applyBorder="1" applyAlignment="1">
      <alignment horizontal="left" vertical="center"/>
      <protection/>
    </xf>
    <xf numFmtId="0" fontId="6" fillId="0" borderId="11" xfId="58" applyFont="1" applyFill="1" applyBorder="1" applyAlignment="1">
      <alignment horizontal="center" vertical="center" wrapText="1"/>
      <protection/>
    </xf>
    <xf numFmtId="0" fontId="4" fillId="35" borderId="16" xfId="56" applyFont="1" applyFill="1" applyBorder="1" applyAlignment="1">
      <alignment horizontal="left" vertical="center"/>
      <protection/>
    </xf>
    <xf numFmtId="0" fontId="0" fillId="0" borderId="11" xfId="58" applyFont="1" applyFill="1" applyBorder="1" applyAlignment="1">
      <alignment horizontal="center" vertical="center" wrapText="1"/>
      <protection/>
    </xf>
    <xf numFmtId="49" fontId="0" fillId="35" borderId="17"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0" fontId="0" fillId="0" borderId="26"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7" xfId="58" applyFont="1" applyFill="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9" xfId="58" applyFont="1" applyBorder="1" applyAlignment="1">
      <alignment horizontal="left" vertical="center" wrapText="1"/>
      <protection/>
    </xf>
    <xf numFmtId="0" fontId="0" fillId="0" borderId="29" xfId="58" applyFont="1" applyBorder="1" applyAlignment="1">
      <alignment horizontal="left" vertical="center"/>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Border="1" applyAlignment="1">
      <alignment horizontal="center" vertical="center" wrapText="1"/>
      <protection/>
    </xf>
    <xf numFmtId="0" fontId="0" fillId="0" borderId="36"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37"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22" xfId="58" applyFont="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_2007年行政单位基层表样表" xfId="56"/>
    <cellStyle name="常规_2007年行政单位基层表样表 2"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SheetLayoutView="100" zoomScalePageLayoutView="0" workbookViewId="0" topLeftCell="A1">
      <selection activeCell="B6" sqref="B6"/>
    </sheetView>
  </sheetViews>
  <sheetFormatPr defaultColWidth="9.00390625" defaultRowHeight="14.25"/>
  <cols>
    <col min="1" max="1" width="50.625" style="31" customWidth="1"/>
    <col min="2" max="2" width="4.00390625" style="31" customWidth="1"/>
    <col min="3" max="3" width="15.625" style="66" customWidth="1"/>
    <col min="4" max="4" width="50.625" style="31" customWidth="1"/>
    <col min="5" max="5" width="6.25390625" style="31" customWidth="1"/>
    <col min="6" max="6" width="15.625" style="66" customWidth="1"/>
    <col min="7" max="8" width="9.00390625" style="32" customWidth="1"/>
    <col min="9" max="16384" width="9.00390625" style="31" customWidth="1"/>
  </cols>
  <sheetData>
    <row r="1" spans="1:6" ht="14.25">
      <c r="A1" s="33"/>
      <c r="F1" s="73"/>
    </row>
    <row r="2" spans="1:8" s="29" customFormat="1" ht="18" customHeight="1">
      <c r="A2" s="144" t="s">
        <v>0</v>
      </c>
      <c r="B2" s="144"/>
      <c r="C2" s="144"/>
      <c r="D2" s="144"/>
      <c r="E2" s="144"/>
      <c r="F2" s="144"/>
      <c r="G2" s="43"/>
      <c r="H2" s="43"/>
    </row>
    <row r="3" spans="1:6" ht="9.75" customHeight="1">
      <c r="A3" s="34"/>
      <c r="B3" s="34"/>
      <c r="C3" s="67"/>
      <c r="D3" s="34"/>
      <c r="E3" s="34"/>
      <c r="F3" s="74" t="s">
        <v>1</v>
      </c>
    </row>
    <row r="4" spans="1:6" ht="15" customHeight="1">
      <c r="A4" s="93" t="s">
        <v>364</v>
      </c>
      <c r="B4" s="34"/>
      <c r="C4" s="67"/>
      <c r="D4" s="34"/>
      <c r="E4" s="34"/>
      <c r="F4" s="74" t="s">
        <v>3</v>
      </c>
    </row>
    <row r="5" spans="1:8" s="30" customFormat="1" ht="21.75" customHeight="1">
      <c r="A5" s="145" t="s">
        <v>4</v>
      </c>
      <c r="B5" s="146"/>
      <c r="C5" s="146"/>
      <c r="D5" s="147" t="s">
        <v>5</v>
      </c>
      <c r="E5" s="148"/>
      <c r="F5" s="148"/>
      <c r="G5" s="44"/>
      <c r="H5" s="44"/>
    </row>
    <row r="6" spans="1:8" s="30" customFormat="1" ht="21.75" customHeight="1">
      <c r="A6" s="55" t="s">
        <v>6</v>
      </c>
      <c r="B6" s="56" t="s">
        <v>7</v>
      </c>
      <c r="C6" s="68" t="s">
        <v>8</v>
      </c>
      <c r="D6" s="55" t="s">
        <v>6</v>
      </c>
      <c r="E6" s="56" t="s">
        <v>7</v>
      </c>
      <c r="F6" s="68" t="s">
        <v>8</v>
      </c>
      <c r="G6" s="44"/>
      <c r="H6" s="44"/>
    </row>
    <row r="7" spans="1:8" s="30" customFormat="1" ht="21.75" customHeight="1">
      <c r="A7" s="55" t="s">
        <v>9</v>
      </c>
      <c r="B7" s="35"/>
      <c r="C7" s="69" t="s">
        <v>10</v>
      </c>
      <c r="D7" s="55" t="s">
        <v>9</v>
      </c>
      <c r="E7" s="35"/>
      <c r="F7" s="69" t="s">
        <v>11</v>
      </c>
      <c r="G7" s="44"/>
      <c r="H7" s="44"/>
    </row>
    <row r="8" spans="1:8" s="30" customFormat="1" ht="21.75" customHeight="1">
      <c r="A8" s="57" t="s">
        <v>12</v>
      </c>
      <c r="B8" s="58" t="s">
        <v>10</v>
      </c>
      <c r="C8" s="70">
        <v>30077.41</v>
      </c>
      <c r="D8" s="59" t="s">
        <v>13</v>
      </c>
      <c r="E8" s="78" t="s">
        <v>225</v>
      </c>
      <c r="F8" s="70">
        <v>1126.14</v>
      </c>
      <c r="G8" s="44"/>
      <c r="H8" s="44"/>
    </row>
    <row r="9" spans="1:8" s="30" customFormat="1" ht="21.75" customHeight="1">
      <c r="A9" s="54" t="s">
        <v>14</v>
      </c>
      <c r="B9" s="58" t="s">
        <v>11</v>
      </c>
      <c r="C9" s="71"/>
      <c r="D9" s="59" t="s">
        <v>15</v>
      </c>
      <c r="E9" s="78" t="s">
        <v>226</v>
      </c>
      <c r="F9" s="71"/>
      <c r="G9" s="44"/>
      <c r="H9" s="44"/>
    </row>
    <row r="10" spans="1:8" s="30" customFormat="1" ht="21.75" customHeight="1">
      <c r="A10" s="38" t="s">
        <v>16</v>
      </c>
      <c r="B10" s="58" t="s">
        <v>17</v>
      </c>
      <c r="C10" s="71"/>
      <c r="D10" s="59" t="s">
        <v>18</v>
      </c>
      <c r="E10" s="78" t="s">
        <v>216</v>
      </c>
      <c r="F10" s="71"/>
      <c r="G10" s="44"/>
      <c r="H10" s="44"/>
    </row>
    <row r="11" spans="1:8" s="30" customFormat="1" ht="21.75" customHeight="1">
      <c r="A11" s="54" t="s">
        <v>19</v>
      </c>
      <c r="B11" s="58" t="s">
        <v>20</v>
      </c>
      <c r="C11" s="70">
        <v>52.19</v>
      </c>
      <c r="D11" s="59" t="s">
        <v>21</v>
      </c>
      <c r="E11" s="78" t="s">
        <v>217</v>
      </c>
      <c r="F11" s="71"/>
      <c r="G11" s="44"/>
      <c r="H11" s="44"/>
    </row>
    <row r="12" spans="1:8" s="30" customFormat="1" ht="21.75" customHeight="1">
      <c r="A12" s="54" t="s">
        <v>22</v>
      </c>
      <c r="B12" s="58" t="s">
        <v>23</v>
      </c>
      <c r="C12" s="71"/>
      <c r="D12" s="59" t="s">
        <v>24</v>
      </c>
      <c r="E12" s="78" t="s">
        <v>218</v>
      </c>
      <c r="F12" s="71"/>
      <c r="G12" s="44"/>
      <c r="H12" s="44"/>
    </row>
    <row r="13" spans="1:8" s="30" customFormat="1" ht="21.75" customHeight="1">
      <c r="A13" s="54" t="s">
        <v>25</v>
      </c>
      <c r="B13" s="58" t="s">
        <v>26</v>
      </c>
      <c r="C13" s="71"/>
      <c r="D13" s="76" t="s">
        <v>213</v>
      </c>
      <c r="E13" s="78" t="s">
        <v>219</v>
      </c>
      <c r="F13" s="71">
        <v>10</v>
      </c>
      <c r="G13" s="44"/>
      <c r="H13" s="44"/>
    </row>
    <row r="14" spans="1:8" s="30" customFormat="1" ht="21.75" customHeight="1">
      <c r="A14" s="54" t="s">
        <v>28</v>
      </c>
      <c r="B14" s="53" t="s">
        <v>29</v>
      </c>
      <c r="C14" s="71"/>
      <c r="D14" s="75" t="s">
        <v>222</v>
      </c>
      <c r="E14" s="78" t="s">
        <v>220</v>
      </c>
      <c r="F14" s="71"/>
      <c r="G14" s="44"/>
      <c r="H14" s="44"/>
    </row>
    <row r="15" spans="1:8" s="30" customFormat="1" ht="21.75" customHeight="1">
      <c r="A15" s="54" t="s">
        <v>31</v>
      </c>
      <c r="B15" s="53" t="s">
        <v>32</v>
      </c>
      <c r="C15" s="70">
        <v>732.7</v>
      </c>
      <c r="D15" s="57" t="s">
        <v>33</v>
      </c>
      <c r="E15" s="78" t="s">
        <v>227</v>
      </c>
      <c r="F15" s="71">
        <v>321.54</v>
      </c>
      <c r="G15" s="44"/>
      <c r="H15" s="44"/>
    </row>
    <row r="16" spans="1:8" s="30" customFormat="1" ht="21.75" customHeight="1">
      <c r="A16" s="54"/>
      <c r="B16" s="53" t="s">
        <v>34</v>
      </c>
      <c r="C16" s="71"/>
      <c r="D16" s="77" t="s">
        <v>214</v>
      </c>
      <c r="E16" s="78" t="s">
        <v>228</v>
      </c>
      <c r="F16" s="71">
        <v>119.41</v>
      </c>
      <c r="G16" s="44"/>
      <c r="H16" s="44"/>
    </row>
    <row r="17" spans="1:8" s="30" customFormat="1" ht="21.75" customHeight="1">
      <c r="A17" s="54"/>
      <c r="B17" s="58" t="s">
        <v>35</v>
      </c>
      <c r="C17" s="71"/>
      <c r="D17" s="57" t="s">
        <v>36</v>
      </c>
      <c r="E17" s="78" t="s">
        <v>229</v>
      </c>
      <c r="F17" s="71">
        <v>361.1</v>
      </c>
      <c r="G17" s="44"/>
      <c r="H17" s="44"/>
    </row>
    <row r="18" spans="1:8" s="30" customFormat="1" ht="21.75" customHeight="1">
      <c r="A18" s="54"/>
      <c r="B18" s="58" t="s">
        <v>37</v>
      </c>
      <c r="C18" s="71"/>
      <c r="D18" s="57" t="s">
        <v>38</v>
      </c>
      <c r="E18" s="78" t="s">
        <v>230</v>
      </c>
      <c r="F18" s="71"/>
      <c r="G18" s="44"/>
      <c r="H18" s="44"/>
    </row>
    <row r="19" spans="1:8" s="30" customFormat="1" ht="21.75" customHeight="1">
      <c r="A19" s="54"/>
      <c r="B19" s="58" t="s">
        <v>39</v>
      </c>
      <c r="C19" s="71"/>
      <c r="D19" s="57" t="s">
        <v>40</v>
      </c>
      <c r="E19" s="78" t="s">
        <v>231</v>
      </c>
      <c r="F19" s="71">
        <v>29029.81</v>
      </c>
      <c r="G19" s="44"/>
      <c r="H19" s="44"/>
    </row>
    <row r="20" spans="1:8" s="30" customFormat="1" ht="21.75" customHeight="1">
      <c r="A20" s="54"/>
      <c r="B20" s="58" t="s">
        <v>41</v>
      </c>
      <c r="C20" s="71"/>
      <c r="D20" s="57" t="s">
        <v>42</v>
      </c>
      <c r="E20" s="78" t="s">
        <v>232</v>
      </c>
      <c r="F20" s="71"/>
      <c r="G20" s="44"/>
      <c r="H20" s="44"/>
    </row>
    <row r="21" spans="1:8" s="30" customFormat="1" ht="21.75" customHeight="1">
      <c r="A21" s="54"/>
      <c r="B21" s="58" t="s">
        <v>43</v>
      </c>
      <c r="C21" s="71"/>
      <c r="D21" s="75" t="s">
        <v>223</v>
      </c>
      <c r="E21" s="78" t="s">
        <v>233</v>
      </c>
      <c r="F21" s="71"/>
      <c r="G21" s="44"/>
      <c r="H21" s="44"/>
    </row>
    <row r="22" spans="1:8" s="30" customFormat="1" ht="21.75" customHeight="1">
      <c r="A22" s="54"/>
      <c r="B22" s="58" t="s">
        <v>45</v>
      </c>
      <c r="C22" s="71"/>
      <c r="D22" s="57" t="s">
        <v>46</v>
      </c>
      <c r="E22" s="78" t="s">
        <v>234</v>
      </c>
      <c r="F22" s="71"/>
      <c r="G22" s="44"/>
      <c r="H22" s="44"/>
    </row>
    <row r="23" spans="1:8" s="30" customFormat="1" ht="21.75" customHeight="1">
      <c r="A23" s="41"/>
      <c r="B23" s="53" t="s">
        <v>47</v>
      </c>
      <c r="C23" s="71"/>
      <c r="D23" s="57" t="s">
        <v>48</v>
      </c>
      <c r="E23" s="78" t="s">
        <v>235</v>
      </c>
      <c r="F23" s="71"/>
      <c r="G23" s="44"/>
      <c r="H23" s="44"/>
    </row>
    <row r="24" spans="1:8" s="30" customFormat="1" ht="21.75" customHeight="1">
      <c r="A24" s="38"/>
      <c r="B24" s="53" t="s">
        <v>49</v>
      </c>
      <c r="C24" s="71"/>
      <c r="D24" s="57" t="s">
        <v>50</v>
      </c>
      <c r="E24" s="78" t="s">
        <v>236</v>
      </c>
      <c r="F24" s="71"/>
      <c r="G24" s="44"/>
      <c r="H24" s="44"/>
    </row>
    <row r="25" spans="1:8" s="30" customFormat="1" ht="21.75" customHeight="1">
      <c r="A25" s="38"/>
      <c r="B25" s="53" t="s">
        <v>51</v>
      </c>
      <c r="C25" s="71"/>
      <c r="D25" s="75" t="s">
        <v>224</v>
      </c>
      <c r="E25" s="78" t="s">
        <v>237</v>
      </c>
      <c r="F25" s="71"/>
      <c r="G25" s="44"/>
      <c r="H25" s="44"/>
    </row>
    <row r="26" spans="1:8" s="30" customFormat="1" ht="21.75" customHeight="1">
      <c r="A26" s="42"/>
      <c r="B26" s="58" t="s">
        <v>53</v>
      </c>
      <c r="C26" s="71"/>
      <c r="D26" s="57" t="s">
        <v>54</v>
      </c>
      <c r="E26" s="78" t="s">
        <v>238</v>
      </c>
      <c r="F26" s="71">
        <v>171.5</v>
      </c>
      <c r="G26" s="44"/>
      <c r="H26" s="44"/>
    </row>
    <row r="27" spans="1:8" s="30" customFormat="1" ht="21.75" customHeight="1">
      <c r="A27" s="41"/>
      <c r="B27" s="53" t="s">
        <v>55</v>
      </c>
      <c r="C27" s="72"/>
      <c r="D27" s="75" t="s">
        <v>215</v>
      </c>
      <c r="E27" s="78" t="s">
        <v>239</v>
      </c>
      <c r="F27" s="71"/>
      <c r="G27" s="44"/>
      <c r="H27" s="44"/>
    </row>
    <row r="28" spans="1:8" s="30" customFormat="1" ht="21.75" customHeight="1">
      <c r="A28" s="41"/>
      <c r="B28" s="58" t="s">
        <v>57</v>
      </c>
      <c r="C28" s="72"/>
      <c r="D28" s="75" t="s">
        <v>221</v>
      </c>
      <c r="E28" s="78" t="s">
        <v>240</v>
      </c>
      <c r="F28" s="71">
        <v>337.72</v>
      </c>
      <c r="G28" s="44"/>
      <c r="H28" s="44"/>
    </row>
    <row r="29" spans="1:8" s="30" customFormat="1" ht="21.75" customHeight="1">
      <c r="A29" s="41" t="s">
        <v>59</v>
      </c>
      <c r="B29" s="53" t="s">
        <v>60</v>
      </c>
      <c r="C29" s="70">
        <f>SUM(C8:C15)</f>
        <v>30862.3</v>
      </c>
      <c r="D29" s="60" t="s">
        <v>61</v>
      </c>
      <c r="E29" s="78" t="s">
        <v>241</v>
      </c>
      <c r="F29" s="71">
        <v>31477.23</v>
      </c>
      <c r="G29" s="44"/>
      <c r="H29" s="44"/>
    </row>
    <row r="30" spans="1:8" s="30" customFormat="1" ht="21.75" customHeight="1">
      <c r="A30" s="133" t="s">
        <v>388</v>
      </c>
      <c r="B30" s="58" t="s">
        <v>62</v>
      </c>
      <c r="C30" s="71"/>
      <c r="D30" s="38" t="s">
        <v>63</v>
      </c>
      <c r="E30" s="78" t="s">
        <v>242</v>
      </c>
      <c r="F30" s="71"/>
      <c r="G30" s="44"/>
      <c r="H30" s="44"/>
    </row>
    <row r="31" spans="1:8" s="30" customFormat="1" ht="21.75" customHeight="1">
      <c r="A31" s="133" t="s">
        <v>389</v>
      </c>
      <c r="B31" s="53" t="s">
        <v>64</v>
      </c>
      <c r="C31" s="71">
        <v>1693.71</v>
      </c>
      <c r="D31" s="38" t="s">
        <v>65</v>
      </c>
      <c r="E31" s="78" t="s">
        <v>243</v>
      </c>
      <c r="F31" s="71">
        <v>1078.78</v>
      </c>
      <c r="G31" s="44"/>
      <c r="H31" s="44"/>
    </row>
    <row r="32" spans="1:6" ht="21.75" customHeight="1">
      <c r="A32" s="42" t="s">
        <v>66</v>
      </c>
      <c r="B32" s="58" t="s">
        <v>67</v>
      </c>
      <c r="C32" s="71">
        <v>32556</v>
      </c>
      <c r="D32" s="61" t="s">
        <v>66</v>
      </c>
      <c r="E32" s="78" t="s">
        <v>244</v>
      </c>
      <c r="F32" s="71">
        <v>32556</v>
      </c>
    </row>
    <row r="33" spans="1:6" ht="51" customHeight="1">
      <c r="A33" s="149" t="s">
        <v>68</v>
      </c>
      <c r="B33" s="150"/>
      <c r="C33" s="150"/>
      <c r="D33" s="150"/>
      <c r="E33" s="150"/>
      <c r="F33" s="150"/>
    </row>
  </sheetData>
  <sheetProtection/>
  <mergeCells count="4">
    <mergeCell ref="A2:F2"/>
    <mergeCell ref="A5:C5"/>
    <mergeCell ref="D5:F5"/>
    <mergeCell ref="A33:F3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6" r:id="rId1"/>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V71"/>
  <sheetViews>
    <sheetView zoomScaleSheetLayoutView="160" zoomScalePageLayoutView="0" workbookViewId="0" topLeftCell="A4">
      <pane ySplit="3" topLeftCell="A43" activePane="bottomLeft" state="frozen"/>
      <selection pane="topLeft" activeCell="A4" sqref="A4"/>
      <selection pane="bottomLeft" activeCell="N15" sqref="N15"/>
    </sheetView>
  </sheetViews>
  <sheetFormatPr defaultColWidth="9.00390625" defaultRowHeight="14.25"/>
  <cols>
    <col min="1" max="2" width="4.625" style="83" customWidth="1"/>
    <col min="3" max="3" width="32.875" style="47" customWidth="1"/>
    <col min="4" max="6" width="13.625" style="47" customWidth="1"/>
    <col min="7" max="7" width="9.75390625" style="47" customWidth="1"/>
    <col min="8" max="8" width="8.875" style="47" customWidth="1"/>
    <col min="9" max="10" width="13.625" style="47" customWidth="1"/>
    <col min="11" max="16384" width="9.00390625" style="47" customWidth="1"/>
  </cols>
  <sheetData>
    <row r="1" spans="1:10" s="45" customFormat="1" ht="21.75">
      <c r="A1" s="167" t="s">
        <v>69</v>
      </c>
      <c r="B1" s="167"/>
      <c r="C1" s="167"/>
      <c r="D1" s="167"/>
      <c r="E1" s="167"/>
      <c r="F1" s="167"/>
      <c r="G1" s="167"/>
      <c r="H1" s="167"/>
      <c r="I1" s="167"/>
      <c r="J1" s="167"/>
    </row>
    <row r="2" spans="1:10" ht="14.25">
      <c r="A2" s="82"/>
      <c r="B2" s="82"/>
      <c r="C2" s="48"/>
      <c r="D2" s="48"/>
      <c r="E2" s="48"/>
      <c r="F2" s="48"/>
      <c r="G2" s="48"/>
      <c r="H2" s="48"/>
      <c r="I2" s="48"/>
      <c r="J2" s="4" t="s">
        <v>70</v>
      </c>
    </row>
    <row r="3" spans="1:10" ht="14.25">
      <c r="A3" s="5" t="s">
        <v>2</v>
      </c>
      <c r="B3" s="152" t="s">
        <v>365</v>
      </c>
      <c r="C3" s="153"/>
      <c r="D3" s="48"/>
      <c r="E3" s="48"/>
      <c r="F3" s="49"/>
      <c r="G3" s="48"/>
      <c r="H3" s="48"/>
      <c r="I3" s="48"/>
      <c r="J3" s="4" t="s">
        <v>3</v>
      </c>
    </row>
    <row r="4" spans="1:11" s="46" customFormat="1" ht="22.5" customHeight="1">
      <c r="A4" s="158" t="s">
        <v>6</v>
      </c>
      <c r="B4" s="159"/>
      <c r="C4" s="159"/>
      <c r="D4" s="158" t="s">
        <v>59</v>
      </c>
      <c r="E4" s="160" t="s">
        <v>71</v>
      </c>
      <c r="F4" s="158" t="s">
        <v>72</v>
      </c>
      <c r="G4" s="158" t="s">
        <v>73</v>
      </c>
      <c r="H4" s="158" t="s">
        <v>74</v>
      </c>
      <c r="I4" s="158" t="s">
        <v>390</v>
      </c>
      <c r="J4" s="158" t="s">
        <v>75</v>
      </c>
      <c r="K4" s="51"/>
    </row>
    <row r="5" spans="1:11" s="46" customFormat="1" ht="17.25" customHeight="1">
      <c r="A5" s="163" t="s">
        <v>76</v>
      </c>
      <c r="B5" s="164"/>
      <c r="C5" s="158" t="s">
        <v>77</v>
      </c>
      <c r="D5" s="159"/>
      <c r="E5" s="161"/>
      <c r="F5" s="159"/>
      <c r="G5" s="159"/>
      <c r="H5" s="159"/>
      <c r="I5" s="159"/>
      <c r="J5" s="159"/>
      <c r="K5" s="51"/>
    </row>
    <row r="6" spans="1:11" s="46" customFormat="1" ht="13.5" customHeight="1">
      <c r="A6" s="165"/>
      <c r="B6" s="166"/>
      <c r="C6" s="159"/>
      <c r="D6" s="159"/>
      <c r="E6" s="161"/>
      <c r="F6" s="159"/>
      <c r="G6" s="159"/>
      <c r="H6" s="159"/>
      <c r="I6" s="159"/>
      <c r="J6" s="159"/>
      <c r="K6" s="51"/>
    </row>
    <row r="7" spans="1:11" ht="14.25" customHeight="1">
      <c r="A7" s="168" t="s">
        <v>78</v>
      </c>
      <c r="B7" s="169"/>
      <c r="C7" s="169"/>
      <c r="D7" s="62" t="s">
        <v>10</v>
      </c>
      <c r="E7" s="62" t="s">
        <v>11</v>
      </c>
      <c r="F7" s="62" t="s">
        <v>17</v>
      </c>
      <c r="G7" s="62" t="s">
        <v>20</v>
      </c>
      <c r="H7" s="62" t="s">
        <v>23</v>
      </c>
      <c r="I7" s="62" t="s">
        <v>26</v>
      </c>
      <c r="J7" s="50" t="s">
        <v>29</v>
      </c>
      <c r="K7" s="52"/>
    </row>
    <row r="8" spans="1:11" ht="16.5" customHeight="1">
      <c r="A8" s="168" t="s">
        <v>79</v>
      </c>
      <c r="B8" s="169"/>
      <c r="C8" s="169"/>
      <c r="D8" s="118">
        <f aca="true" t="shared" si="0" ref="D8:D39">SUM(E8:J8)</f>
        <v>30862.300000000003</v>
      </c>
      <c r="E8" s="118">
        <f>E9+E15+E18+E33+E39+E42+E68</f>
        <v>30077.410000000003</v>
      </c>
      <c r="F8" s="118">
        <f>F9+F15+F18+F33+F39+F42+F68</f>
        <v>52.19</v>
      </c>
      <c r="G8" s="118"/>
      <c r="H8" s="118"/>
      <c r="I8" s="118"/>
      <c r="J8" s="118">
        <f>J9+J15+J18+J33+J39+J42+J68</f>
        <v>732.7</v>
      </c>
      <c r="K8" s="52"/>
    </row>
    <row r="9" spans="1:11" ht="16.5" customHeight="1">
      <c r="A9" s="156">
        <v>201</v>
      </c>
      <c r="B9" s="157"/>
      <c r="C9" s="80" t="s">
        <v>80</v>
      </c>
      <c r="D9" s="134">
        <f t="shared" si="0"/>
        <v>1132.8</v>
      </c>
      <c r="E9" s="134">
        <f>E10+E13</f>
        <v>1132.8</v>
      </c>
      <c r="F9" s="88"/>
      <c r="G9" s="88"/>
      <c r="H9" s="88"/>
      <c r="I9" s="88"/>
      <c r="J9" s="88"/>
      <c r="K9" s="52"/>
    </row>
    <row r="10" spans="1:11" ht="16.5" customHeight="1">
      <c r="A10" s="156" t="s">
        <v>299</v>
      </c>
      <c r="B10" s="157"/>
      <c r="C10" s="81" t="s">
        <v>245</v>
      </c>
      <c r="D10" s="134">
        <f t="shared" si="0"/>
        <v>1102.8</v>
      </c>
      <c r="E10" s="134">
        <f>E11+E12</f>
        <v>1102.8</v>
      </c>
      <c r="F10" s="88"/>
      <c r="G10" s="88"/>
      <c r="H10" s="88"/>
      <c r="I10" s="88"/>
      <c r="J10" s="88"/>
      <c r="K10" s="52"/>
    </row>
    <row r="11" spans="1:11" ht="16.5" customHeight="1">
      <c r="A11" s="154" t="s">
        <v>300</v>
      </c>
      <c r="B11" s="162"/>
      <c r="C11" s="79" t="s">
        <v>81</v>
      </c>
      <c r="D11" s="135">
        <f t="shared" si="0"/>
        <v>1102.57</v>
      </c>
      <c r="E11" s="135">
        <v>1102.57</v>
      </c>
      <c r="F11" s="89"/>
      <c r="G11" s="89"/>
      <c r="H11" s="89"/>
      <c r="I11" s="89"/>
      <c r="J11" s="89"/>
      <c r="K11" s="52"/>
    </row>
    <row r="12" spans="1:11" ht="16.5" customHeight="1">
      <c r="A12" s="154" t="s">
        <v>301</v>
      </c>
      <c r="B12" s="162"/>
      <c r="C12" s="79" t="s">
        <v>246</v>
      </c>
      <c r="D12" s="135">
        <f t="shared" si="0"/>
        <v>0.23</v>
      </c>
      <c r="E12" s="135">
        <v>0.23</v>
      </c>
      <c r="F12" s="89"/>
      <c r="G12" s="89"/>
      <c r="H12" s="89"/>
      <c r="I12" s="89"/>
      <c r="J12" s="89"/>
      <c r="K12" s="52"/>
    </row>
    <row r="13" spans="1:22" ht="16.5" customHeight="1">
      <c r="A13" s="156" t="s">
        <v>302</v>
      </c>
      <c r="B13" s="157"/>
      <c r="C13" s="81" t="s">
        <v>247</v>
      </c>
      <c r="D13" s="134">
        <f t="shared" si="0"/>
        <v>30</v>
      </c>
      <c r="E13" s="134">
        <f>E14</f>
        <v>30</v>
      </c>
      <c r="F13" s="88"/>
      <c r="G13" s="88"/>
      <c r="H13" s="88"/>
      <c r="I13" s="88"/>
      <c r="J13" s="88"/>
      <c r="K13" s="52"/>
      <c r="N13"/>
      <c r="O13"/>
      <c r="P13"/>
      <c r="Q13"/>
      <c r="R13"/>
      <c r="S13"/>
      <c r="T13"/>
      <c r="U13"/>
      <c r="V13"/>
    </row>
    <row r="14" spans="1:22" s="86" customFormat="1" ht="16.5" customHeight="1">
      <c r="A14" s="154" t="s">
        <v>303</v>
      </c>
      <c r="B14" s="155"/>
      <c r="C14" s="85" t="s">
        <v>248</v>
      </c>
      <c r="D14" s="136">
        <f t="shared" si="0"/>
        <v>30</v>
      </c>
      <c r="E14" s="136">
        <v>30</v>
      </c>
      <c r="F14" s="90"/>
      <c r="G14" s="90"/>
      <c r="H14" s="90"/>
      <c r="I14" s="90"/>
      <c r="J14" s="90"/>
      <c r="N14"/>
      <c r="O14"/>
      <c r="P14"/>
      <c r="Q14"/>
      <c r="R14"/>
      <c r="S14"/>
      <c r="T14"/>
      <c r="U14"/>
      <c r="V14"/>
    </row>
    <row r="15" spans="1:10" ht="16.5" customHeight="1">
      <c r="A15" s="156" t="s">
        <v>304</v>
      </c>
      <c r="B15" s="157"/>
      <c r="C15" s="81" t="s">
        <v>249</v>
      </c>
      <c r="D15" s="137">
        <f t="shared" si="0"/>
        <v>10</v>
      </c>
      <c r="E15" s="137">
        <f>E16</f>
        <v>10</v>
      </c>
      <c r="F15" s="91"/>
      <c r="G15" s="91"/>
      <c r="H15" s="91"/>
      <c r="I15" s="91"/>
      <c r="J15" s="91"/>
    </row>
    <row r="16" spans="1:10" ht="16.5" customHeight="1">
      <c r="A16" s="156" t="s">
        <v>305</v>
      </c>
      <c r="B16" s="157"/>
      <c r="C16" s="81" t="s">
        <v>250</v>
      </c>
      <c r="D16" s="137">
        <f t="shared" si="0"/>
        <v>10</v>
      </c>
      <c r="E16" s="137">
        <f>E17</f>
        <v>10</v>
      </c>
      <c r="F16" s="91"/>
      <c r="G16" s="91"/>
      <c r="H16" s="91"/>
      <c r="I16" s="91"/>
      <c r="J16" s="91"/>
    </row>
    <row r="17" spans="1:10" ht="16.5" customHeight="1">
      <c r="A17" s="154" t="s">
        <v>306</v>
      </c>
      <c r="B17" s="155"/>
      <c r="C17" s="79" t="s">
        <v>251</v>
      </c>
      <c r="D17" s="136">
        <f t="shared" si="0"/>
        <v>10</v>
      </c>
      <c r="E17" s="136">
        <v>10</v>
      </c>
      <c r="F17" s="90"/>
      <c r="G17" s="90"/>
      <c r="H17" s="90"/>
      <c r="I17" s="90"/>
      <c r="J17" s="90"/>
    </row>
    <row r="18" spans="1:10" ht="16.5" customHeight="1">
      <c r="A18" s="156" t="s">
        <v>307</v>
      </c>
      <c r="B18" s="157"/>
      <c r="C18" s="81" t="s">
        <v>252</v>
      </c>
      <c r="D18" s="137">
        <f t="shared" si="0"/>
        <v>321.54</v>
      </c>
      <c r="E18" s="137">
        <v>321.54</v>
      </c>
      <c r="F18" s="91"/>
      <c r="G18" s="91"/>
      <c r="H18" s="91"/>
      <c r="I18" s="91"/>
      <c r="J18" s="91"/>
    </row>
    <row r="19" spans="1:10" ht="16.5" customHeight="1">
      <c r="A19" s="156" t="s">
        <v>308</v>
      </c>
      <c r="B19" s="157"/>
      <c r="C19" s="81" t="s">
        <v>253</v>
      </c>
      <c r="D19" s="137">
        <f t="shared" si="0"/>
        <v>249.61999999999998</v>
      </c>
      <c r="E19" s="137">
        <f>E20+E21+E22+E23</f>
        <v>249.61999999999998</v>
      </c>
      <c r="F19" s="91"/>
      <c r="G19" s="91"/>
      <c r="H19" s="91"/>
      <c r="I19" s="91"/>
      <c r="J19" s="91"/>
    </row>
    <row r="20" spans="1:10" ht="16.5" customHeight="1">
      <c r="A20" s="154" t="s">
        <v>309</v>
      </c>
      <c r="B20" s="155"/>
      <c r="C20" s="79" t="s">
        <v>254</v>
      </c>
      <c r="D20" s="136">
        <f t="shared" si="0"/>
        <v>12.36</v>
      </c>
      <c r="E20" s="136">
        <v>12.36</v>
      </c>
      <c r="F20" s="90"/>
      <c r="G20" s="90"/>
      <c r="H20" s="90"/>
      <c r="I20" s="90"/>
      <c r="J20" s="90"/>
    </row>
    <row r="21" spans="1:10" ht="16.5" customHeight="1">
      <c r="A21" s="154" t="s">
        <v>310</v>
      </c>
      <c r="B21" s="155"/>
      <c r="C21" s="79" t="s">
        <v>255</v>
      </c>
      <c r="D21" s="136">
        <f t="shared" si="0"/>
        <v>16.52</v>
      </c>
      <c r="E21" s="136">
        <v>16.52</v>
      </c>
      <c r="F21" s="90"/>
      <c r="G21" s="90"/>
      <c r="H21" s="90"/>
      <c r="I21" s="90"/>
      <c r="J21" s="90"/>
    </row>
    <row r="22" spans="1:10" ht="16.5" customHeight="1">
      <c r="A22" s="154" t="s">
        <v>311</v>
      </c>
      <c r="B22" s="155"/>
      <c r="C22" s="79" t="s">
        <v>256</v>
      </c>
      <c r="D22" s="136">
        <f t="shared" si="0"/>
        <v>211.51</v>
      </c>
      <c r="E22" s="136">
        <v>211.51</v>
      </c>
      <c r="F22" s="90"/>
      <c r="G22" s="90"/>
      <c r="H22" s="90"/>
      <c r="I22" s="90"/>
      <c r="J22" s="90"/>
    </row>
    <row r="23" spans="1:10" ht="16.5" customHeight="1">
      <c r="A23" s="154" t="s">
        <v>312</v>
      </c>
      <c r="B23" s="155"/>
      <c r="C23" s="79" t="s">
        <v>257</v>
      </c>
      <c r="D23" s="136">
        <f t="shared" si="0"/>
        <v>9.23</v>
      </c>
      <c r="E23" s="136">
        <v>9.23</v>
      </c>
      <c r="F23" s="90"/>
      <c r="G23" s="90"/>
      <c r="H23" s="90"/>
      <c r="I23" s="90"/>
      <c r="J23" s="90"/>
    </row>
    <row r="24" spans="1:10" ht="16.5" customHeight="1">
      <c r="A24" s="156" t="s">
        <v>322</v>
      </c>
      <c r="B24" s="157"/>
      <c r="C24" s="81" t="s">
        <v>258</v>
      </c>
      <c r="D24" s="137">
        <f t="shared" si="0"/>
        <v>5</v>
      </c>
      <c r="E24" s="137">
        <f>E25</f>
        <v>5</v>
      </c>
      <c r="F24" s="91"/>
      <c r="G24" s="91"/>
      <c r="H24" s="91"/>
      <c r="I24" s="91"/>
      <c r="J24" s="91"/>
    </row>
    <row r="25" spans="1:10" ht="16.5" customHeight="1">
      <c r="A25" s="154" t="s">
        <v>313</v>
      </c>
      <c r="B25" s="155"/>
      <c r="C25" s="79" t="s">
        <v>259</v>
      </c>
      <c r="D25" s="136">
        <f t="shared" si="0"/>
        <v>5</v>
      </c>
      <c r="E25" s="136">
        <v>5</v>
      </c>
      <c r="F25" s="90"/>
      <c r="G25" s="90"/>
      <c r="H25" s="90"/>
      <c r="I25" s="90"/>
      <c r="J25" s="90"/>
    </row>
    <row r="26" spans="1:10" ht="16.5" customHeight="1">
      <c r="A26" s="156" t="s">
        <v>314</v>
      </c>
      <c r="B26" s="157"/>
      <c r="C26" s="81" t="s">
        <v>260</v>
      </c>
      <c r="D26" s="137">
        <f t="shared" si="0"/>
        <v>48.6</v>
      </c>
      <c r="E26" s="137">
        <f>E27</f>
        <v>48.6</v>
      </c>
      <c r="F26" s="91"/>
      <c r="G26" s="91"/>
      <c r="H26" s="91"/>
      <c r="I26" s="91"/>
      <c r="J26" s="91"/>
    </row>
    <row r="27" spans="1:10" ht="16.5" customHeight="1">
      <c r="A27" s="154" t="s">
        <v>315</v>
      </c>
      <c r="B27" s="155"/>
      <c r="C27" s="79" t="s">
        <v>261</v>
      </c>
      <c r="D27" s="136">
        <f t="shared" si="0"/>
        <v>48.6</v>
      </c>
      <c r="E27" s="136">
        <v>48.6</v>
      </c>
      <c r="F27" s="90"/>
      <c r="G27" s="90"/>
      <c r="H27" s="90"/>
      <c r="I27" s="90"/>
      <c r="J27" s="90"/>
    </row>
    <row r="28" spans="1:10" ht="16.5" customHeight="1">
      <c r="A28" s="156" t="s">
        <v>316</v>
      </c>
      <c r="B28" s="157"/>
      <c r="C28" s="81" t="s">
        <v>262</v>
      </c>
      <c r="D28" s="137">
        <f t="shared" si="0"/>
        <v>3.6799999999999997</v>
      </c>
      <c r="E28" s="137">
        <f>E29+E30</f>
        <v>3.6799999999999997</v>
      </c>
      <c r="F28" s="91"/>
      <c r="G28" s="91"/>
      <c r="H28" s="91"/>
      <c r="I28" s="91"/>
      <c r="J28" s="91"/>
    </row>
    <row r="29" spans="1:10" ht="16.5" customHeight="1">
      <c r="A29" s="154" t="s">
        <v>317</v>
      </c>
      <c r="B29" s="155"/>
      <c r="C29" s="79" t="s">
        <v>263</v>
      </c>
      <c r="D29" s="136">
        <f t="shared" si="0"/>
        <v>1.38</v>
      </c>
      <c r="E29" s="136">
        <v>1.38</v>
      </c>
      <c r="F29" s="90"/>
      <c r="G29" s="90"/>
      <c r="H29" s="90"/>
      <c r="I29" s="90"/>
      <c r="J29" s="90"/>
    </row>
    <row r="30" spans="1:10" ht="16.5" customHeight="1">
      <c r="A30" s="154" t="s">
        <v>318</v>
      </c>
      <c r="B30" s="155"/>
      <c r="C30" s="79" t="s">
        <v>264</v>
      </c>
      <c r="D30" s="136">
        <f t="shared" si="0"/>
        <v>2.3</v>
      </c>
      <c r="E30" s="136">
        <v>2.3</v>
      </c>
      <c r="F30" s="90"/>
      <c r="G30" s="90"/>
      <c r="H30" s="90"/>
      <c r="I30" s="90"/>
      <c r="J30" s="90"/>
    </row>
    <row r="31" spans="1:10" ht="16.5" customHeight="1">
      <c r="A31" s="156" t="s">
        <v>319</v>
      </c>
      <c r="B31" s="157"/>
      <c r="C31" s="81" t="s">
        <v>265</v>
      </c>
      <c r="D31" s="137">
        <f t="shared" si="0"/>
        <v>14.65</v>
      </c>
      <c r="E31" s="137">
        <f>E32</f>
        <v>14.65</v>
      </c>
      <c r="F31" s="91"/>
      <c r="G31" s="91"/>
      <c r="H31" s="91"/>
      <c r="I31" s="91"/>
      <c r="J31" s="91"/>
    </row>
    <row r="32" spans="1:10" ht="16.5" customHeight="1">
      <c r="A32" s="154" t="s">
        <v>320</v>
      </c>
      <c r="B32" s="155"/>
      <c r="C32" s="79" t="s">
        <v>266</v>
      </c>
      <c r="D32" s="136">
        <f t="shared" si="0"/>
        <v>14.65</v>
      </c>
      <c r="E32" s="136">
        <v>14.65</v>
      </c>
      <c r="F32" s="90"/>
      <c r="G32" s="90"/>
      <c r="H32" s="90"/>
      <c r="I32" s="90"/>
      <c r="J32" s="90"/>
    </row>
    <row r="33" spans="1:10" ht="16.5" customHeight="1">
      <c r="A33" s="156" t="s">
        <v>321</v>
      </c>
      <c r="B33" s="157"/>
      <c r="C33" s="81" t="s">
        <v>267</v>
      </c>
      <c r="D33" s="137">
        <f t="shared" si="0"/>
        <v>119.41</v>
      </c>
      <c r="E33" s="137">
        <v>119.41</v>
      </c>
      <c r="F33" s="91"/>
      <c r="G33" s="91"/>
      <c r="H33" s="91"/>
      <c r="I33" s="91"/>
      <c r="J33" s="91"/>
    </row>
    <row r="34" spans="1:10" ht="16.5" customHeight="1">
      <c r="A34" s="156" t="s">
        <v>323</v>
      </c>
      <c r="B34" s="157"/>
      <c r="C34" s="81" t="s">
        <v>268</v>
      </c>
      <c r="D34" s="137">
        <f t="shared" si="0"/>
        <v>111.22999999999999</v>
      </c>
      <c r="E34" s="137">
        <f>E35+E36</f>
        <v>111.22999999999999</v>
      </c>
      <c r="F34" s="91"/>
      <c r="G34" s="91"/>
      <c r="H34" s="91"/>
      <c r="I34" s="91"/>
      <c r="J34" s="91"/>
    </row>
    <row r="35" spans="1:10" ht="16.5" customHeight="1">
      <c r="A35" s="154" t="s">
        <v>324</v>
      </c>
      <c r="B35" s="155"/>
      <c r="C35" s="79" t="s">
        <v>269</v>
      </c>
      <c r="D35" s="136">
        <f t="shared" si="0"/>
        <v>74.49</v>
      </c>
      <c r="E35" s="136">
        <v>74.49</v>
      </c>
      <c r="F35" s="90"/>
      <c r="G35" s="90"/>
      <c r="H35" s="90"/>
      <c r="I35" s="90"/>
      <c r="J35" s="90"/>
    </row>
    <row r="36" spans="1:10" ht="16.5" customHeight="1">
      <c r="A36" s="154" t="s">
        <v>325</v>
      </c>
      <c r="B36" s="155"/>
      <c r="C36" s="79" t="s">
        <v>270</v>
      </c>
      <c r="D36" s="136">
        <f t="shared" si="0"/>
        <v>36.74</v>
      </c>
      <c r="E36" s="136">
        <v>36.74</v>
      </c>
      <c r="F36" s="90"/>
      <c r="G36" s="90"/>
      <c r="H36" s="90"/>
      <c r="I36" s="90"/>
      <c r="J36" s="90"/>
    </row>
    <row r="37" spans="1:10" ht="16.5" customHeight="1">
      <c r="A37" s="156" t="s">
        <v>326</v>
      </c>
      <c r="B37" s="157"/>
      <c r="C37" s="81" t="s">
        <v>271</v>
      </c>
      <c r="D37" s="136">
        <f t="shared" si="0"/>
        <v>8.19</v>
      </c>
      <c r="E37" s="137">
        <f>E38</f>
        <v>8.19</v>
      </c>
      <c r="F37" s="91"/>
      <c r="G37" s="91"/>
      <c r="H37" s="91"/>
      <c r="I37" s="91"/>
      <c r="J37" s="91"/>
    </row>
    <row r="38" spans="1:10" ht="16.5" customHeight="1">
      <c r="A38" s="154" t="s">
        <v>327</v>
      </c>
      <c r="B38" s="155"/>
      <c r="C38" s="79" t="s">
        <v>272</v>
      </c>
      <c r="D38" s="136">
        <f t="shared" si="0"/>
        <v>8.19</v>
      </c>
      <c r="E38" s="136">
        <v>8.19</v>
      </c>
      <c r="F38" s="90"/>
      <c r="G38" s="90"/>
      <c r="H38" s="90"/>
      <c r="I38" s="90"/>
      <c r="J38" s="90"/>
    </row>
    <row r="39" spans="1:10" ht="16.5" customHeight="1">
      <c r="A39" s="156" t="s">
        <v>328</v>
      </c>
      <c r="B39" s="157"/>
      <c r="C39" s="81" t="s">
        <v>273</v>
      </c>
      <c r="D39" s="137">
        <f t="shared" si="0"/>
        <v>350.2</v>
      </c>
      <c r="E39" s="137">
        <f>E40</f>
        <v>350.2</v>
      </c>
      <c r="F39" s="91"/>
      <c r="G39" s="91"/>
      <c r="H39" s="91"/>
      <c r="I39" s="91"/>
      <c r="J39" s="91"/>
    </row>
    <row r="40" spans="1:10" ht="16.5" customHeight="1">
      <c r="A40" s="156" t="s">
        <v>329</v>
      </c>
      <c r="B40" s="157"/>
      <c r="C40" s="81" t="s">
        <v>274</v>
      </c>
      <c r="D40" s="137">
        <f aca="true" t="shared" si="1" ref="D40:D71">SUM(E40:J40)</f>
        <v>350.2</v>
      </c>
      <c r="E40" s="137">
        <f>E41</f>
        <v>350.2</v>
      </c>
      <c r="F40" s="91"/>
      <c r="G40" s="91"/>
      <c r="H40" s="91"/>
      <c r="I40" s="91"/>
      <c r="J40" s="91"/>
    </row>
    <row r="41" spans="1:10" ht="16.5" customHeight="1">
      <c r="A41" s="154" t="s">
        <v>330</v>
      </c>
      <c r="B41" s="155"/>
      <c r="C41" s="79" t="s">
        <v>275</v>
      </c>
      <c r="D41" s="136">
        <f t="shared" si="1"/>
        <v>350.2</v>
      </c>
      <c r="E41" s="136">
        <v>350.2</v>
      </c>
      <c r="F41" s="90"/>
      <c r="G41" s="90"/>
      <c r="H41" s="90"/>
      <c r="I41" s="90"/>
      <c r="J41" s="90"/>
    </row>
    <row r="42" spans="1:10" ht="16.5" customHeight="1">
      <c r="A42" s="156" t="s">
        <v>331</v>
      </c>
      <c r="B42" s="157"/>
      <c r="C42" s="81" t="s">
        <v>276</v>
      </c>
      <c r="D42" s="137">
        <f t="shared" si="1"/>
        <v>28756.850000000002</v>
      </c>
      <c r="E42" s="137">
        <f>E43+E56+E58+E60+E64+E66</f>
        <v>27971.960000000003</v>
      </c>
      <c r="F42" s="91">
        <f>F43+F56+F58+F60+F64+F66</f>
        <v>52.19</v>
      </c>
      <c r="G42" s="91"/>
      <c r="H42" s="91"/>
      <c r="I42" s="91"/>
      <c r="J42" s="91">
        <v>732.7</v>
      </c>
    </row>
    <row r="43" spans="1:10" ht="16.5" customHeight="1">
      <c r="A43" s="156" t="s">
        <v>332</v>
      </c>
      <c r="B43" s="157"/>
      <c r="C43" s="81" t="s">
        <v>277</v>
      </c>
      <c r="D43" s="137">
        <f t="shared" si="1"/>
        <v>24374.51</v>
      </c>
      <c r="E43" s="137">
        <f>E44+E45+E46+E47+E48+E49+E50+E51+E52+E53+E54+E55</f>
        <v>23714.45</v>
      </c>
      <c r="F43" s="91">
        <f>F44+F45+F46+F47+F48+F49+F50+F51+F52+F53+F54+F55</f>
        <v>52.19</v>
      </c>
      <c r="G43" s="91"/>
      <c r="H43" s="91"/>
      <c r="I43" s="91"/>
      <c r="J43" s="91">
        <f>J44+J45+J46+J47+J48+J49+J50+J51+J52+J53+J54+J55</f>
        <v>607.87</v>
      </c>
    </row>
    <row r="44" spans="1:10" ht="16.5" customHeight="1">
      <c r="A44" s="154" t="s">
        <v>333</v>
      </c>
      <c r="B44" s="155"/>
      <c r="C44" s="79" t="s">
        <v>81</v>
      </c>
      <c r="D44" s="136">
        <f t="shared" si="1"/>
        <v>640.07</v>
      </c>
      <c r="E44" s="136">
        <v>640.07</v>
      </c>
      <c r="F44" s="90"/>
      <c r="G44" s="90"/>
      <c r="H44" s="90"/>
      <c r="I44" s="90"/>
      <c r="J44" s="90"/>
    </row>
    <row r="45" spans="1:10" ht="16.5" customHeight="1">
      <c r="A45" s="154" t="s">
        <v>334</v>
      </c>
      <c r="B45" s="155"/>
      <c r="C45" s="79" t="s">
        <v>82</v>
      </c>
      <c r="D45" s="136">
        <f t="shared" si="1"/>
        <v>0.7</v>
      </c>
      <c r="E45" s="136">
        <v>0.7</v>
      </c>
      <c r="F45" s="90"/>
      <c r="G45" s="90"/>
      <c r="H45" s="90"/>
      <c r="I45" s="90"/>
      <c r="J45" s="90"/>
    </row>
    <row r="46" spans="1:10" ht="16.5" customHeight="1">
      <c r="A46" s="154" t="s">
        <v>336</v>
      </c>
      <c r="B46" s="155"/>
      <c r="C46" s="79" t="s">
        <v>278</v>
      </c>
      <c r="D46" s="136">
        <f t="shared" si="1"/>
        <v>677.9300000000001</v>
      </c>
      <c r="E46" s="136">
        <v>674.59</v>
      </c>
      <c r="F46" s="90">
        <v>3</v>
      </c>
      <c r="G46" s="90"/>
      <c r="H46" s="90"/>
      <c r="I46" s="90"/>
      <c r="J46" s="90">
        <v>0.34</v>
      </c>
    </row>
    <row r="47" spans="1:10" ht="16.5" customHeight="1">
      <c r="A47" s="154" t="s">
        <v>337</v>
      </c>
      <c r="B47" s="155"/>
      <c r="C47" s="79" t="s">
        <v>279</v>
      </c>
      <c r="D47" s="136">
        <f t="shared" si="1"/>
        <v>198.98</v>
      </c>
      <c r="E47" s="136">
        <v>178.98</v>
      </c>
      <c r="F47" s="90"/>
      <c r="G47" s="90"/>
      <c r="H47" s="90"/>
      <c r="I47" s="90"/>
      <c r="J47" s="90">
        <v>20</v>
      </c>
    </row>
    <row r="48" spans="1:10" ht="16.5" customHeight="1">
      <c r="A48" s="154" t="s">
        <v>335</v>
      </c>
      <c r="B48" s="155"/>
      <c r="C48" s="79" t="s">
        <v>280</v>
      </c>
      <c r="D48" s="136">
        <f t="shared" si="1"/>
        <v>1.2</v>
      </c>
      <c r="E48" s="136">
        <v>1.2</v>
      </c>
      <c r="F48" s="90"/>
      <c r="G48" s="90"/>
      <c r="H48" s="90"/>
      <c r="I48" s="90"/>
      <c r="J48" s="90"/>
    </row>
    <row r="49" spans="1:10" ht="16.5" customHeight="1">
      <c r="A49" s="154" t="s">
        <v>338</v>
      </c>
      <c r="B49" s="155"/>
      <c r="C49" s="79" t="s">
        <v>281</v>
      </c>
      <c r="D49" s="136">
        <f t="shared" si="1"/>
        <v>100</v>
      </c>
      <c r="E49" s="136">
        <v>100</v>
      </c>
      <c r="F49" s="90"/>
      <c r="G49" s="90"/>
      <c r="H49" s="90"/>
      <c r="I49" s="90"/>
      <c r="J49" s="90"/>
    </row>
    <row r="50" spans="1:10" ht="16.5" customHeight="1">
      <c r="A50" s="154" t="s">
        <v>339</v>
      </c>
      <c r="B50" s="155"/>
      <c r="C50" s="79" t="s">
        <v>282</v>
      </c>
      <c r="D50" s="136">
        <f t="shared" si="1"/>
        <v>385</v>
      </c>
      <c r="E50" s="136">
        <v>25</v>
      </c>
      <c r="F50" s="90"/>
      <c r="G50" s="90"/>
      <c r="H50" s="90"/>
      <c r="I50" s="90"/>
      <c r="J50" s="90">
        <v>360</v>
      </c>
    </row>
    <row r="51" spans="1:10" ht="16.5" customHeight="1">
      <c r="A51" s="154" t="s">
        <v>340</v>
      </c>
      <c r="B51" s="155"/>
      <c r="C51" s="79" t="s">
        <v>283</v>
      </c>
      <c r="D51" s="136">
        <f t="shared" si="1"/>
        <v>16</v>
      </c>
      <c r="E51" s="136">
        <v>16</v>
      </c>
      <c r="F51" s="90"/>
      <c r="G51" s="90"/>
      <c r="H51" s="90"/>
      <c r="I51" s="90"/>
      <c r="J51" s="90"/>
    </row>
    <row r="52" spans="1:10" ht="16.5" customHeight="1">
      <c r="A52" s="154" t="s">
        <v>341</v>
      </c>
      <c r="B52" s="155"/>
      <c r="C52" s="79" t="s">
        <v>284</v>
      </c>
      <c r="D52" s="136">
        <f t="shared" si="1"/>
        <v>31</v>
      </c>
      <c r="E52" s="136">
        <v>31</v>
      </c>
      <c r="F52" s="90"/>
      <c r="G52" s="90"/>
      <c r="H52" s="90"/>
      <c r="I52" s="90"/>
      <c r="J52" s="90"/>
    </row>
    <row r="53" spans="1:10" ht="16.5" customHeight="1">
      <c r="A53" s="154" t="s">
        <v>342</v>
      </c>
      <c r="B53" s="155"/>
      <c r="C53" s="79" t="s">
        <v>285</v>
      </c>
      <c r="D53" s="136">
        <f t="shared" si="1"/>
        <v>19774.1</v>
      </c>
      <c r="E53" s="136">
        <v>19759.1</v>
      </c>
      <c r="F53" s="90"/>
      <c r="G53" s="90"/>
      <c r="H53" s="90"/>
      <c r="I53" s="90"/>
      <c r="J53" s="90">
        <v>15</v>
      </c>
    </row>
    <row r="54" spans="1:10" ht="16.5" customHeight="1">
      <c r="A54" s="154" t="s">
        <v>343</v>
      </c>
      <c r="B54" s="155"/>
      <c r="C54" s="79" t="s">
        <v>286</v>
      </c>
      <c r="D54" s="136">
        <f t="shared" si="1"/>
        <v>2</v>
      </c>
      <c r="E54" s="136">
        <v>2</v>
      </c>
      <c r="F54" s="90"/>
      <c r="G54" s="90"/>
      <c r="H54" s="90"/>
      <c r="I54" s="90"/>
      <c r="J54" s="90"/>
    </row>
    <row r="55" spans="1:10" ht="16.5" customHeight="1">
      <c r="A55" s="154" t="s">
        <v>344</v>
      </c>
      <c r="B55" s="155"/>
      <c r="C55" s="79" t="s">
        <v>287</v>
      </c>
      <c r="D55" s="136">
        <f t="shared" si="1"/>
        <v>2547.53</v>
      </c>
      <c r="E55" s="136">
        <v>2285.81</v>
      </c>
      <c r="F55" s="90">
        <v>49.19</v>
      </c>
      <c r="G55" s="90"/>
      <c r="H55" s="90"/>
      <c r="I55" s="90"/>
      <c r="J55" s="90">
        <v>212.53</v>
      </c>
    </row>
    <row r="56" spans="1:10" ht="16.5" customHeight="1">
      <c r="A56" s="156" t="s">
        <v>345</v>
      </c>
      <c r="B56" s="157"/>
      <c r="C56" s="81" t="s">
        <v>348</v>
      </c>
      <c r="D56" s="137">
        <f t="shared" si="1"/>
        <v>7.3</v>
      </c>
      <c r="E56" s="137">
        <f>E57</f>
        <v>7.3</v>
      </c>
      <c r="F56" s="91"/>
      <c r="G56" s="91"/>
      <c r="H56" s="91"/>
      <c r="I56" s="91"/>
      <c r="J56" s="91"/>
    </row>
    <row r="57" spans="1:10" ht="16.5" customHeight="1">
      <c r="A57" s="154" t="s">
        <v>346</v>
      </c>
      <c r="B57" s="155"/>
      <c r="C57" s="79" t="s">
        <v>349</v>
      </c>
      <c r="D57" s="136">
        <f t="shared" si="1"/>
        <v>7.3</v>
      </c>
      <c r="E57" s="136">
        <v>7.3</v>
      </c>
      <c r="F57" s="90"/>
      <c r="G57" s="90"/>
      <c r="H57" s="90"/>
      <c r="I57" s="90"/>
      <c r="J57" s="90"/>
    </row>
    <row r="58" spans="1:10" ht="16.5" customHeight="1">
      <c r="A58" s="156" t="s">
        <v>347</v>
      </c>
      <c r="B58" s="157"/>
      <c r="C58" s="81" t="s">
        <v>288</v>
      </c>
      <c r="D58" s="137">
        <f t="shared" si="1"/>
        <v>2.83</v>
      </c>
      <c r="E58" s="137">
        <f>E59</f>
        <v>2.83</v>
      </c>
      <c r="F58" s="91"/>
      <c r="G58" s="91"/>
      <c r="H58" s="91"/>
      <c r="I58" s="91"/>
      <c r="J58" s="91"/>
    </row>
    <row r="59" spans="1:10" ht="16.5" customHeight="1">
      <c r="A59" s="154" t="s">
        <v>350</v>
      </c>
      <c r="B59" s="155"/>
      <c r="C59" s="79" t="s">
        <v>81</v>
      </c>
      <c r="D59" s="136">
        <f t="shared" si="1"/>
        <v>2.83</v>
      </c>
      <c r="E59" s="136">
        <v>2.83</v>
      </c>
      <c r="F59" s="90"/>
      <c r="G59" s="90"/>
      <c r="H59" s="90"/>
      <c r="I59" s="90"/>
      <c r="J59" s="90"/>
    </row>
    <row r="60" spans="1:10" ht="16.5" customHeight="1">
      <c r="A60" s="156" t="s">
        <v>351</v>
      </c>
      <c r="B60" s="157"/>
      <c r="C60" s="81" t="s">
        <v>289</v>
      </c>
      <c r="D60" s="137">
        <f t="shared" si="1"/>
        <v>2984.9900000000002</v>
      </c>
      <c r="E60" s="137">
        <f>E61+E62+E63</f>
        <v>2957.38</v>
      </c>
      <c r="F60" s="91"/>
      <c r="G60" s="91"/>
      <c r="H60" s="91"/>
      <c r="I60" s="91"/>
      <c r="J60" s="91">
        <f>J61+J62+J63</f>
        <v>27.61</v>
      </c>
    </row>
    <row r="61" spans="1:10" ht="16.5" customHeight="1">
      <c r="A61" s="154" t="s">
        <v>352</v>
      </c>
      <c r="B61" s="155"/>
      <c r="C61" s="79" t="s">
        <v>290</v>
      </c>
      <c r="D61" s="136">
        <f t="shared" si="1"/>
        <v>362.23</v>
      </c>
      <c r="E61" s="136">
        <v>362.23</v>
      </c>
      <c r="F61" s="90"/>
      <c r="G61" s="90"/>
      <c r="H61" s="90"/>
      <c r="I61" s="90"/>
      <c r="J61" s="90"/>
    </row>
    <row r="62" spans="1:10" ht="16.5" customHeight="1">
      <c r="A62" s="154" t="s">
        <v>353</v>
      </c>
      <c r="B62" s="155"/>
      <c r="C62" s="79" t="s">
        <v>291</v>
      </c>
      <c r="D62" s="136">
        <f t="shared" si="1"/>
        <v>99</v>
      </c>
      <c r="E62" s="136">
        <v>99</v>
      </c>
      <c r="F62" s="90"/>
      <c r="G62" s="90"/>
      <c r="H62" s="90"/>
      <c r="I62" s="90"/>
      <c r="J62" s="90"/>
    </row>
    <row r="63" spans="1:10" ht="16.5" customHeight="1">
      <c r="A63" s="154" t="s">
        <v>354</v>
      </c>
      <c r="B63" s="155"/>
      <c r="C63" s="79" t="s">
        <v>292</v>
      </c>
      <c r="D63" s="136">
        <f t="shared" si="1"/>
        <v>2523.76</v>
      </c>
      <c r="E63" s="136">
        <v>2496.15</v>
      </c>
      <c r="F63" s="90"/>
      <c r="G63" s="90"/>
      <c r="H63" s="90"/>
      <c r="I63" s="90"/>
      <c r="J63" s="90">
        <v>27.61</v>
      </c>
    </row>
    <row r="64" spans="1:10" ht="16.5" customHeight="1">
      <c r="A64" s="156" t="s">
        <v>355</v>
      </c>
      <c r="B64" s="157"/>
      <c r="C64" s="81" t="s">
        <v>293</v>
      </c>
      <c r="D64" s="137">
        <f t="shared" si="1"/>
        <v>142</v>
      </c>
      <c r="E64" s="137">
        <f>E65</f>
        <v>142</v>
      </c>
      <c r="F64" s="91"/>
      <c r="G64" s="91"/>
      <c r="H64" s="91"/>
      <c r="I64" s="91"/>
      <c r="J64" s="91"/>
    </row>
    <row r="65" spans="1:10" ht="16.5" customHeight="1">
      <c r="A65" s="154" t="s">
        <v>356</v>
      </c>
      <c r="B65" s="155"/>
      <c r="C65" s="79" t="s">
        <v>294</v>
      </c>
      <c r="D65" s="136">
        <f t="shared" si="1"/>
        <v>142</v>
      </c>
      <c r="E65" s="136">
        <v>142</v>
      </c>
      <c r="F65" s="90"/>
      <c r="G65" s="90"/>
      <c r="H65" s="90"/>
      <c r="I65" s="90"/>
      <c r="J65" s="90"/>
    </row>
    <row r="66" spans="1:10" ht="16.5" customHeight="1">
      <c r="A66" s="156" t="s">
        <v>357</v>
      </c>
      <c r="B66" s="157"/>
      <c r="C66" s="81" t="s">
        <v>295</v>
      </c>
      <c r="D66" s="137">
        <f t="shared" si="1"/>
        <v>1245.23</v>
      </c>
      <c r="E66" s="137">
        <f>E67</f>
        <v>1148</v>
      </c>
      <c r="F66" s="91"/>
      <c r="G66" s="91"/>
      <c r="H66" s="91"/>
      <c r="I66" s="91"/>
      <c r="J66" s="91">
        <f>J67</f>
        <v>97.23</v>
      </c>
    </row>
    <row r="67" spans="1:10" ht="16.5" customHeight="1">
      <c r="A67" s="154" t="s">
        <v>358</v>
      </c>
      <c r="B67" s="155"/>
      <c r="C67" s="79" t="s">
        <v>296</v>
      </c>
      <c r="D67" s="136">
        <f t="shared" si="1"/>
        <v>1245.23</v>
      </c>
      <c r="E67" s="136">
        <v>1148</v>
      </c>
      <c r="F67" s="90"/>
      <c r="G67" s="90"/>
      <c r="H67" s="90"/>
      <c r="I67" s="90"/>
      <c r="J67" s="90">
        <v>97.23</v>
      </c>
    </row>
    <row r="68" spans="1:10" s="87" customFormat="1" ht="16.5" customHeight="1">
      <c r="A68" s="156" t="s">
        <v>359</v>
      </c>
      <c r="B68" s="157"/>
      <c r="C68" s="81" t="s">
        <v>297</v>
      </c>
      <c r="D68" s="137">
        <f t="shared" si="1"/>
        <v>171.5</v>
      </c>
      <c r="E68" s="137">
        <f>E69</f>
        <v>171.5</v>
      </c>
      <c r="F68" s="91"/>
      <c r="G68" s="91"/>
      <c r="H68" s="91"/>
      <c r="I68" s="91"/>
      <c r="J68" s="91"/>
    </row>
    <row r="69" spans="1:10" ht="16.5" customHeight="1">
      <c r="A69" s="156" t="s">
        <v>360</v>
      </c>
      <c r="B69" s="157"/>
      <c r="C69" s="81" t="s">
        <v>298</v>
      </c>
      <c r="D69" s="137">
        <f t="shared" si="1"/>
        <v>171.5</v>
      </c>
      <c r="E69" s="137">
        <f>E70</f>
        <v>171.5</v>
      </c>
      <c r="F69" s="91"/>
      <c r="G69" s="91"/>
      <c r="H69" s="91"/>
      <c r="I69" s="91"/>
      <c r="J69" s="91"/>
    </row>
    <row r="70" spans="1:10" ht="16.5" customHeight="1">
      <c r="A70" s="154" t="s">
        <v>361</v>
      </c>
      <c r="B70" s="155"/>
      <c r="C70" s="79" t="s">
        <v>145</v>
      </c>
      <c r="D70" s="136">
        <f t="shared" si="1"/>
        <v>171.5</v>
      </c>
      <c r="E70" s="136">
        <v>171.5</v>
      </c>
      <c r="F70" s="90"/>
      <c r="G70" s="90"/>
      <c r="H70" s="90"/>
      <c r="I70" s="90"/>
      <c r="J70" s="90"/>
    </row>
    <row r="71" spans="1:10" ht="30.75" customHeight="1">
      <c r="A71" s="151" t="s">
        <v>83</v>
      </c>
      <c r="B71" s="151"/>
      <c r="C71" s="151"/>
      <c r="D71" s="151"/>
      <c r="E71" s="151"/>
      <c r="F71" s="151"/>
      <c r="G71" s="151"/>
      <c r="H71" s="151"/>
      <c r="I71" s="151"/>
      <c r="J71" s="151"/>
    </row>
  </sheetData>
  <sheetProtection/>
  <mergeCells count="77">
    <mergeCell ref="A1:J1"/>
    <mergeCell ref="A4:C4"/>
    <mergeCell ref="A7:C7"/>
    <mergeCell ref="A8:C8"/>
    <mergeCell ref="A9:B9"/>
    <mergeCell ref="A14:B14"/>
    <mergeCell ref="A11:B11"/>
    <mergeCell ref="H4:H6"/>
    <mergeCell ref="I4:I6"/>
    <mergeCell ref="J4:J6"/>
    <mergeCell ref="A5:B6"/>
    <mergeCell ref="A12:B12"/>
    <mergeCell ref="A10:B10"/>
    <mergeCell ref="A13:B13"/>
    <mergeCell ref="C5:C6"/>
    <mergeCell ref="D4:D6"/>
    <mergeCell ref="E4:E6"/>
    <mergeCell ref="F4:F6"/>
    <mergeCell ref="G4:G6"/>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55:B55"/>
    <mergeCell ref="A58:B58"/>
    <mergeCell ref="A45:B45"/>
    <mergeCell ref="A46:B46"/>
    <mergeCell ref="A47:B47"/>
    <mergeCell ref="A48:B48"/>
    <mergeCell ref="A49:B49"/>
    <mergeCell ref="A50:B50"/>
    <mergeCell ref="A56:B56"/>
    <mergeCell ref="A57:B57"/>
    <mergeCell ref="A69:B69"/>
    <mergeCell ref="A70:B70"/>
    <mergeCell ref="A59:B59"/>
    <mergeCell ref="A60:B60"/>
    <mergeCell ref="A61:B61"/>
    <mergeCell ref="A62:B62"/>
    <mergeCell ref="A63:B63"/>
    <mergeCell ref="A64:B64"/>
    <mergeCell ref="A71:J71"/>
    <mergeCell ref="B3:C3"/>
    <mergeCell ref="A65:B65"/>
    <mergeCell ref="A66:B66"/>
    <mergeCell ref="A67:B67"/>
    <mergeCell ref="A51:B51"/>
    <mergeCell ref="A52:B52"/>
    <mergeCell ref="A53:B53"/>
    <mergeCell ref="A54:B54"/>
    <mergeCell ref="A68:B68"/>
  </mergeCells>
  <printOptions horizontalCentered="1"/>
  <pageMargins left="0" right="0" top="0.31496062992125984" bottom="0.31496062992125984" header="0.5118110236220472" footer="0.1968503937007874"/>
  <pageSetup horizontalDpi="600" verticalDpi="600" orientation="landscape" paperSize="9" scale="85" r:id="rId1"/>
  <headerFooter alignWithMargins="0">
    <oddFooter>&amp;C第 &amp;P 页</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J76"/>
  <sheetViews>
    <sheetView tabSelected="1" zoomScaleSheetLayoutView="160" zoomScalePageLayoutView="0" workbookViewId="0" topLeftCell="A1">
      <pane ySplit="6" topLeftCell="A7" activePane="bottomLeft" state="frozen"/>
      <selection pane="topLeft" activeCell="A1" sqref="A1"/>
      <selection pane="bottomLeft" activeCell="E8" sqref="E8"/>
    </sheetView>
  </sheetViews>
  <sheetFormatPr defaultColWidth="9.00390625" defaultRowHeight="14.25"/>
  <cols>
    <col min="1" max="2" width="4.625" style="83" customWidth="1"/>
    <col min="3" max="3" width="34.625" style="47" customWidth="1"/>
    <col min="4" max="9" width="13.625" style="47" customWidth="1"/>
    <col min="10" max="16384" width="9.00390625" style="47" customWidth="1"/>
  </cols>
  <sheetData>
    <row r="1" spans="1:9" s="45" customFormat="1" ht="21.75">
      <c r="A1" s="176" t="s">
        <v>362</v>
      </c>
      <c r="B1" s="167"/>
      <c r="C1" s="167"/>
      <c r="D1" s="167"/>
      <c r="E1" s="167"/>
      <c r="F1" s="167"/>
      <c r="G1" s="167"/>
      <c r="H1" s="167"/>
      <c r="I1" s="167"/>
    </row>
    <row r="2" spans="1:9" ht="14.25">
      <c r="A2" s="82"/>
      <c r="B2" s="82"/>
      <c r="C2" s="5"/>
      <c r="D2" s="48"/>
      <c r="E2" s="48"/>
      <c r="F2" s="48"/>
      <c r="G2" s="48"/>
      <c r="H2" s="48"/>
      <c r="I2" s="92" t="s">
        <v>363</v>
      </c>
    </row>
    <row r="3" spans="1:9" ht="14.25">
      <c r="A3" s="5" t="s">
        <v>2</v>
      </c>
      <c r="B3" s="152" t="s">
        <v>381</v>
      </c>
      <c r="C3" s="153"/>
      <c r="D3" s="48"/>
      <c r="E3" s="48"/>
      <c r="F3" s="49"/>
      <c r="G3" s="48"/>
      <c r="H3" s="48"/>
      <c r="I3" s="4" t="s">
        <v>3</v>
      </c>
    </row>
    <row r="4" spans="1:10" s="46" customFormat="1" ht="15" customHeight="1">
      <c r="A4" s="158" t="s">
        <v>6</v>
      </c>
      <c r="B4" s="159"/>
      <c r="C4" s="159"/>
      <c r="D4" s="177" t="s">
        <v>366</v>
      </c>
      <c r="E4" s="178" t="s">
        <v>367</v>
      </c>
      <c r="F4" s="177" t="s">
        <v>368</v>
      </c>
      <c r="G4" s="177" t="s">
        <v>369</v>
      </c>
      <c r="H4" s="177" t="s">
        <v>370</v>
      </c>
      <c r="I4" s="177" t="s">
        <v>371</v>
      </c>
      <c r="J4" s="51"/>
    </row>
    <row r="5" spans="1:10" s="46" customFormat="1" ht="22.5" customHeight="1">
      <c r="A5" s="163" t="s">
        <v>76</v>
      </c>
      <c r="B5" s="164"/>
      <c r="C5" s="158" t="s">
        <v>77</v>
      </c>
      <c r="D5" s="159"/>
      <c r="E5" s="161"/>
      <c r="F5" s="159"/>
      <c r="G5" s="159"/>
      <c r="H5" s="159"/>
      <c r="I5" s="159"/>
      <c r="J5" s="51"/>
    </row>
    <row r="6" spans="1:10" s="46" customFormat="1" ht="13.5" customHeight="1">
      <c r="A6" s="165"/>
      <c r="B6" s="166"/>
      <c r="C6" s="159"/>
      <c r="D6" s="159"/>
      <c r="E6" s="161"/>
      <c r="F6" s="159"/>
      <c r="G6" s="159"/>
      <c r="H6" s="159"/>
      <c r="I6" s="159"/>
      <c r="J6" s="51"/>
    </row>
    <row r="7" spans="1:10" ht="14.25" customHeight="1">
      <c r="A7" s="168" t="s">
        <v>78</v>
      </c>
      <c r="B7" s="169"/>
      <c r="C7" s="169"/>
      <c r="D7" s="62" t="s">
        <v>10</v>
      </c>
      <c r="E7" s="62" t="s">
        <v>11</v>
      </c>
      <c r="F7" s="62" t="s">
        <v>17</v>
      </c>
      <c r="G7" s="62" t="s">
        <v>20</v>
      </c>
      <c r="H7" s="62" t="s">
        <v>23</v>
      </c>
      <c r="I7" s="62" t="s">
        <v>26</v>
      </c>
      <c r="J7" s="52"/>
    </row>
    <row r="8" spans="1:10" ht="16.5" customHeight="1">
      <c r="A8" s="168" t="s">
        <v>79</v>
      </c>
      <c r="B8" s="169"/>
      <c r="C8" s="169"/>
      <c r="D8" s="118">
        <v>31477.23</v>
      </c>
      <c r="E8" s="118">
        <v>3161.99</v>
      </c>
      <c r="F8" s="118">
        <v>28315.23</v>
      </c>
      <c r="G8" s="84"/>
      <c r="H8" s="84"/>
      <c r="I8" s="84"/>
      <c r="J8" s="52"/>
    </row>
    <row r="9" spans="1:10" ht="16.5" customHeight="1">
      <c r="A9" s="156">
        <v>201</v>
      </c>
      <c r="B9" s="157"/>
      <c r="C9" s="80" t="s">
        <v>80</v>
      </c>
      <c r="D9" s="88">
        <f aca="true" t="shared" si="0" ref="D9:D40">SUM(E9:I9)</f>
        <v>1126.1399999999999</v>
      </c>
      <c r="E9" s="88">
        <f>E10+E13</f>
        <v>1118.6299999999999</v>
      </c>
      <c r="F9" s="88">
        <f>F10+F13</f>
        <v>7.51</v>
      </c>
      <c r="G9" s="88"/>
      <c r="H9" s="88"/>
      <c r="I9" s="88"/>
      <c r="J9" s="52"/>
    </row>
    <row r="10" spans="1:10" ht="16.5" customHeight="1">
      <c r="A10" s="156" t="s">
        <v>299</v>
      </c>
      <c r="B10" s="157"/>
      <c r="C10" s="81" t="s">
        <v>245</v>
      </c>
      <c r="D10" s="88">
        <f t="shared" si="0"/>
        <v>1102.8</v>
      </c>
      <c r="E10" s="88">
        <f>E11+E12</f>
        <v>1102.8</v>
      </c>
      <c r="F10" s="88"/>
      <c r="G10" s="88"/>
      <c r="H10" s="88"/>
      <c r="I10" s="88"/>
      <c r="J10" s="52"/>
    </row>
    <row r="11" spans="1:10" ht="16.5" customHeight="1">
      <c r="A11" s="154" t="s">
        <v>300</v>
      </c>
      <c r="B11" s="162"/>
      <c r="C11" s="79" t="s">
        <v>81</v>
      </c>
      <c r="D11" s="89">
        <f t="shared" si="0"/>
        <v>1102.57</v>
      </c>
      <c r="E11" s="89">
        <v>1102.57</v>
      </c>
      <c r="F11" s="89"/>
      <c r="G11" s="89"/>
      <c r="H11" s="89"/>
      <c r="I11" s="89"/>
      <c r="J11" s="52"/>
    </row>
    <row r="12" spans="1:10" ht="16.5" customHeight="1">
      <c r="A12" s="154" t="s">
        <v>301</v>
      </c>
      <c r="B12" s="162"/>
      <c r="C12" s="79" t="s">
        <v>246</v>
      </c>
      <c r="D12" s="89">
        <f t="shared" si="0"/>
        <v>0.23</v>
      </c>
      <c r="E12" s="89">
        <v>0.23</v>
      </c>
      <c r="F12" s="89"/>
      <c r="G12" s="89"/>
      <c r="H12" s="89"/>
      <c r="I12" s="89"/>
      <c r="J12" s="52"/>
    </row>
    <row r="13" spans="1:10" ht="16.5" customHeight="1">
      <c r="A13" s="156" t="s">
        <v>302</v>
      </c>
      <c r="B13" s="157"/>
      <c r="C13" s="81" t="s">
        <v>247</v>
      </c>
      <c r="D13" s="88">
        <f t="shared" si="0"/>
        <v>23.34</v>
      </c>
      <c r="E13" s="88">
        <f>E14</f>
        <v>15.83</v>
      </c>
      <c r="F13" s="88">
        <f>F14</f>
        <v>7.51</v>
      </c>
      <c r="G13" s="88"/>
      <c r="H13" s="88"/>
      <c r="I13" s="88"/>
      <c r="J13" s="52"/>
    </row>
    <row r="14" spans="1:9" s="86" customFormat="1" ht="16.5" customHeight="1">
      <c r="A14" s="154" t="s">
        <v>303</v>
      </c>
      <c r="B14" s="155"/>
      <c r="C14" s="85" t="s">
        <v>248</v>
      </c>
      <c r="D14" s="90">
        <f t="shared" si="0"/>
        <v>23.34</v>
      </c>
      <c r="E14" s="90">
        <v>15.83</v>
      </c>
      <c r="F14" s="90">
        <v>7.51</v>
      </c>
      <c r="G14" s="90"/>
      <c r="H14" s="90"/>
      <c r="I14" s="90"/>
    </row>
    <row r="15" spans="1:9" ht="16.5" customHeight="1">
      <c r="A15" s="156" t="s">
        <v>304</v>
      </c>
      <c r="B15" s="157"/>
      <c r="C15" s="81" t="s">
        <v>249</v>
      </c>
      <c r="D15" s="91">
        <f t="shared" si="0"/>
        <v>10</v>
      </c>
      <c r="E15" s="91"/>
      <c r="F15" s="91">
        <f>F16</f>
        <v>10</v>
      </c>
      <c r="G15" s="91"/>
      <c r="H15" s="91"/>
      <c r="I15" s="91"/>
    </row>
    <row r="16" spans="1:9" ht="16.5" customHeight="1">
      <c r="A16" s="156" t="s">
        <v>305</v>
      </c>
      <c r="B16" s="157"/>
      <c r="C16" s="81" t="s">
        <v>250</v>
      </c>
      <c r="D16" s="91">
        <f t="shared" si="0"/>
        <v>10</v>
      </c>
      <c r="E16" s="91"/>
      <c r="F16" s="91">
        <f>F17</f>
        <v>10</v>
      </c>
      <c r="G16" s="91"/>
      <c r="H16" s="91"/>
      <c r="I16" s="91"/>
    </row>
    <row r="17" spans="1:9" ht="16.5" customHeight="1">
      <c r="A17" s="154" t="s">
        <v>306</v>
      </c>
      <c r="B17" s="155"/>
      <c r="C17" s="79" t="s">
        <v>251</v>
      </c>
      <c r="D17" s="90">
        <f t="shared" si="0"/>
        <v>10</v>
      </c>
      <c r="E17" s="90"/>
      <c r="F17" s="90">
        <v>10</v>
      </c>
      <c r="G17" s="90"/>
      <c r="H17" s="90"/>
      <c r="I17" s="90"/>
    </row>
    <row r="18" spans="1:9" ht="16.5" customHeight="1">
      <c r="A18" s="156" t="s">
        <v>307</v>
      </c>
      <c r="B18" s="157"/>
      <c r="C18" s="81" t="s">
        <v>252</v>
      </c>
      <c r="D18" s="91">
        <f t="shared" si="0"/>
        <v>321.54</v>
      </c>
      <c r="E18" s="91">
        <v>316.54</v>
      </c>
      <c r="F18" s="91">
        <f>F19+F24++F31+F26+F28</f>
        <v>5</v>
      </c>
      <c r="G18" s="91"/>
      <c r="H18" s="91"/>
      <c r="I18" s="91"/>
    </row>
    <row r="19" spans="1:9" ht="16.5" customHeight="1">
      <c r="A19" s="156" t="s">
        <v>308</v>
      </c>
      <c r="B19" s="157"/>
      <c r="C19" s="81" t="s">
        <v>253</v>
      </c>
      <c r="D19" s="91">
        <f t="shared" si="0"/>
        <v>249.61999999999998</v>
      </c>
      <c r="E19" s="91">
        <f>E20+E21+E22+E23</f>
        <v>249.61999999999998</v>
      </c>
      <c r="F19" s="91"/>
      <c r="G19" s="91"/>
      <c r="H19" s="91"/>
      <c r="I19" s="91"/>
    </row>
    <row r="20" spans="1:9" ht="16.5" customHeight="1">
      <c r="A20" s="154" t="s">
        <v>309</v>
      </c>
      <c r="B20" s="155"/>
      <c r="C20" s="79" t="s">
        <v>254</v>
      </c>
      <c r="D20" s="90">
        <f t="shared" si="0"/>
        <v>12.36</v>
      </c>
      <c r="E20" s="90">
        <v>12.36</v>
      </c>
      <c r="F20" s="90"/>
      <c r="G20" s="90"/>
      <c r="H20" s="90"/>
      <c r="I20" s="90"/>
    </row>
    <row r="21" spans="1:9" ht="16.5" customHeight="1">
      <c r="A21" s="154" t="s">
        <v>310</v>
      </c>
      <c r="B21" s="155"/>
      <c r="C21" s="79" t="s">
        <v>255</v>
      </c>
      <c r="D21" s="90">
        <f t="shared" si="0"/>
        <v>16.52</v>
      </c>
      <c r="E21" s="90">
        <v>16.52</v>
      </c>
      <c r="F21" s="90"/>
      <c r="G21" s="90"/>
      <c r="H21" s="90"/>
      <c r="I21" s="90"/>
    </row>
    <row r="22" spans="1:9" ht="16.5" customHeight="1">
      <c r="A22" s="154" t="s">
        <v>311</v>
      </c>
      <c r="B22" s="155"/>
      <c r="C22" s="79" t="s">
        <v>256</v>
      </c>
      <c r="D22" s="90">
        <f t="shared" si="0"/>
        <v>211.51</v>
      </c>
      <c r="E22" s="90">
        <v>211.51</v>
      </c>
      <c r="F22" s="90"/>
      <c r="G22" s="90"/>
      <c r="H22" s="90"/>
      <c r="I22" s="90"/>
    </row>
    <row r="23" spans="1:9" ht="16.5" customHeight="1">
      <c r="A23" s="154" t="s">
        <v>312</v>
      </c>
      <c r="B23" s="155"/>
      <c r="C23" s="79" t="s">
        <v>257</v>
      </c>
      <c r="D23" s="90">
        <f t="shared" si="0"/>
        <v>9.23</v>
      </c>
      <c r="E23" s="90">
        <v>9.23</v>
      </c>
      <c r="F23" s="90"/>
      <c r="G23" s="90"/>
      <c r="H23" s="90"/>
      <c r="I23" s="90"/>
    </row>
    <row r="24" spans="1:9" ht="16.5" customHeight="1">
      <c r="A24" s="156" t="s">
        <v>322</v>
      </c>
      <c r="B24" s="157"/>
      <c r="C24" s="81" t="s">
        <v>258</v>
      </c>
      <c r="D24" s="91">
        <f t="shared" si="0"/>
        <v>5</v>
      </c>
      <c r="E24" s="91"/>
      <c r="F24" s="91">
        <f>F25</f>
        <v>5</v>
      </c>
      <c r="G24" s="91"/>
      <c r="H24" s="91"/>
      <c r="I24" s="91"/>
    </row>
    <row r="25" spans="1:9" ht="16.5" customHeight="1">
      <c r="A25" s="154" t="s">
        <v>313</v>
      </c>
      <c r="B25" s="155"/>
      <c r="C25" s="79" t="s">
        <v>259</v>
      </c>
      <c r="D25" s="90">
        <f t="shared" si="0"/>
        <v>5</v>
      </c>
      <c r="E25" s="90"/>
      <c r="F25" s="90">
        <v>5</v>
      </c>
      <c r="G25" s="90"/>
      <c r="H25" s="90"/>
      <c r="I25" s="90"/>
    </row>
    <row r="26" spans="1:9" ht="16.5" customHeight="1">
      <c r="A26" s="156" t="s">
        <v>314</v>
      </c>
      <c r="B26" s="157"/>
      <c r="C26" s="81" t="s">
        <v>260</v>
      </c>
      <c r="D26" s="91">
        <f t="shared" si="0"/>
        <v>48.6</v>
      </c>
      <c r="E26" s="91">
        <f>E27</f>
        <v>48.6</v>
      </c>
      <c r="F26" s="91"/>
      <c r="G26" s="91"/>
      <c r="H26" s="91"/>
      <c r="I26" s="91"/>
    </row>
    <row r="27" spans="1:9" ht="16.5" customHeight="1">
      <c r="A27" s="154" t="s">
        <v>315</v>
      </c>
      <c r="B27" s="155"/>
      <c r="C27" s="79" t="s">
        <v>261</v>
      </c>
      <c r="D27" s="90">
        <f t="shared" si="0"/>
        <v>48.6</v>
      </c>
      <c r="E27" s="90">
        <v>48.6</v>
      </c>
      <c r="F27" s="90"/>
      <c r="G27" s="90"/>
      <c r="H27" s="90"/>
      <c r="I27" s="90"/>
    </row>
    <row r="28" spans="1:9" ht="16.5" customHeight="1">
      <c r="A28" s="156" t="s">
        <v>316</v>
      </c>
      <c r="B28" s="157"/>
      <c r="C28" s="81" t="s">
        <v>262</v>
      </c>
      <c r="D28" s="91">
        <f t="shared" si="0"/>
        <v>3.6799999999999997</v>
      </c>
      <c r="E28" s="91">
        <f>E29+E30</f>
        <v>3.6799999999999997</v>
      </c>
      <c r="F28" s="91"/>
      <c r="G28" s="91"/>
      <c r="H28" s="91"/>
      <c r="I28" s="91"/>
    </row>
    <row r="29" spans="1:9" ht="16.5" customHeight="1">
      <c r="A29" s="154" t="s">
        <v>317</v>
      </c>
      <c r="B29" s="155"/>
      <c r="C29" s="79" t="s">
        <v>263</v>
      </c>
      <c r="D29" s="90">
        <f t="shared" si="0"/>
        <v>1.38</v>
      </c>
      <c r="E29" s="90">
        <v>1.38</v>
      </c>
      <c r="F29" s="90"/>
      <c r="G29" s="90"/>
      <c r="H29" s="90"/>
      <c r="I29" s="90"/>
    </row>
    <row r="30" spans="1:9" ht="16.5" customHeight="1">
      <c r="A30" s="154" t="s">
        <v>318</v>
      </c>
      <c r="B30" s="155"/>
      <c r="C30" s="79" t="s">
        <v>264</v>
      </c>
      <c r="D30" s="90">
        <f t="shared" si="0"/>
        <v>2.3</v>
      </c>
      <c r="E30" s="90">
        <v>2.3</v>
      </c>
      <c r="F30" s="90"/>
      <c r="G30" s="90"/>
      <c r="H30" s="90"/>
      <c r="I30" s="90"/>
    </row>
    <row r="31" spans="1:9" ht="16.5" customHeight="1">
      <c r="A31" s="156" t="s">
        <v>319</v>
      </c>
      <c r="B31" s="157"/>
      <c r="C31" s="81" t="s">
        <v>265</v>
      </c>
      <c r="D31" s="91">
        <f t="shared" si="0"/>
        <v>14.65</v>
      </c>
      <c r="E31" s="91">
        <f>E32</f>
        <v>14.65</v>
      </c>
      <c r="F31" s="91"/>
      <c r="G31" s="91"/>
      <c r="H31" s="91"/>
      <c r="I31" s="91"/>
    </row>
    <row r="32" spans="1:9" ht="16.5" customHeight="1">
      <c r="A32" s="154" t="s">
        <v>320</v>
      </c>
      <c r="B32" s="155"/>
      <c r="C32" s="79" t="s">
        <v>266</v>
      </c>
      <c r="D32" s="90">
        <f t="shared" si="0"/>
        <v>14.65</v>
      </c>
      <c r="E32" s="90">
        <v>14.65</v>
      </c>
      <c r="F32" s="90"/>
      <c r="G32" s="90"/>
      <c r="H32" s="90"/>
      <c r="I32" s="90"/>
    </row>
    <row r="33" spans="1:9" ht="16.5" customHeight="1">
      <c r="A33" s="156" t="s">
        <v>321</v>
      </c>
      <c r="B33" s="157"/>
      <c r="C33" s="81" t="s">
        <v>267</v>
      </c>
      <c r="D33" s="91">
        <f t="shared" si="0"/>
        <v>119.41</v>
      </c>
      <c r="E33" s="91">
        <v>119.41</v>
      </c>
      <c r="F33" s="91"/>
      <c r="G33" s="91"/>
      <c r="H33" s="91"/>
      <c r="I33" s="91"/>
    </row>
    <row r="34" spans="1:9" ht="16.5" customHeight="1">
      <c r="A34" s="156" t="s">
        <v>323</v>
      </c>
      <c r="B34" s="157"/>
      <c r="C34" s="81" t="s">
        <v>268</v>
      </c>
      <c r="D34" s="91">
        <f t="shared" si="0"/>
        <v>111.22999999999999</v>
      </c>
      <c r="E34" s="91">
        <f>E35+E36</f>
        <v>111.22999999999999</v>
      </c>
      <c r="F34" s="91"/>
      <c r="G34" s="91"/>
      <c r="H34" s="91"/>
      <c r="I34" s="91"/>
    </row>
    <row r="35" spans="1:9" ht="16.5" customHeight="1">
      <c r="A35" s="154" t="s">
        <v>324</v>
      </c>
      <c r="B35" s="155"/>
      <c r="C35" s="79" t="s">
        <v>269</v>
      </c>
      <c r="D35" s="90">
        <f t="shared" si="0"/>
        <v>74.49</v>
      </c>
      <c r="E35" s="90">
        <v>74.49</v>
      </c>
      <c r="F35" s="90"/>
      <c r="G35" s="90"/>
      <c r="H35" s="90"/>
      <c r="I35" s="90"/>
    </row>
    <row r="36" spans="1:9" ht="16.5" customHeight="1">
      <c r="A36" s="154" t="s">
        <v>325</v>
      </c>
      <c r="B36" s="155"/>
      <c r="C36" s="79" t="s">
        <v>270</v>
      </c>
      <c r="D36" s="90">
        <f t="shared" si="0"/>
        <v>36.74</v>
      </c>
      <c r="E36" s="90">
        <v>36.74</v>
      </c>
      <c r="F36" s="90"/>
      <c r="G36" s="90"/>
      <c r="H36" s="90"/>
      <c r="I36" s="90"/>
    </row>
    <row r="37" spans="1:9" ht="16.5" customHeight="1">
      <c r="A37" s="156" t="s">
        <v>326</v>
      </c>
      <c r="B37" s="157"/>
      <c r="C37" s="81" t="s">
        <v>271</v>
      </c>
      <c r="D37" s="91">
        <f t="shared" si="0"/>
        <v>8.19</v>
      </c>
      <c r="E37" s="91">
        <f>E38</f>
        <v>8.19</v>
      </c>
      <c r="F37" s="91"/>
      <c r="G37" s="91"/>
      <c r="H37" s="91"/>
      <c r="I37" s="91"/>
    </row>
    <row r="38" spans="1:9" ht="16.5" customHeight="1">
      <c r="A38" s="154" t="s">
        <v>327</v>
      </c>
      <c r="B38" s="155"/>
      <c r="C38" s="79" t="s">
        <v>272</v>
      </c>
      <c r="D38" s="90">
        <f t="shared" si="0"/>
        <v>8.19</v>
      </c>
      <c r="E38" s="90">
        <v>8.19</v>
      </c>
      <c r="F38" s="90"/>
      <c r="G38" s="90"/>
      <c r="H38" s="90"/>
      <c r="I38" s="90"/>
    </row>
    <row r="39" spans="1:9" ht="16.5" customHeight="1">
      <c r="A39" s="156" t="s">
        <v>328</v>
      </c>
      <c r="B39" s="157"/>
      <c r="C39" s="81" t="s">
        <v>273</v>
      </c>
      <c r="D39" s="91">
        <f t="shared" si="0"/>
        <v>361.1</v>
      </c>
      <c r="E39" s="91"/>
      <c r="F39" s="91">
        <f>F40+F42</f>
        <v>361.1</v>
      </c>
      <c r="G39" s="91"/>
      <c r="H39" s="91"/>
      <c r="I39" s="91"/>
    </row>
    <row r="40" spans="1:9" ht="16.5" customHeight="1">
      <c r="A40" s="156" t="s">
        <v>372</v>
      </c>
      <c r="B40" s="157"/>
      <c r="C40" s="81" t="s">
        <v>373</v>
      </c>
      <c r="D40" s="91">
        <f t="shared" si="0"/>
        <v>8</v>
      </c>
      <c r="E40" s="91"/>
      <c r="F40" s="91">
        <f>F41</f>
        <v>8</v>
      </c>
      <c r="G40" s="91"/>
      <c r="H40" s="91"/>
      <c r="I40" s="91"/>
    </row>
    <row r="41" spans="1:9" ht="16.5" customHeight="1">
      <c r="A41" s="154" t="s">
        <v>374</v>
      </c>
      <c r="B41" s="155"/>
      <c r="C41" s="85" t="s">
        <v>375</v>
      </c>
      <c r="D41" s="91">
        <f aca="true" t="shared" si="1" ref="D41:D72">SUM(E41:I41)</f>
        <v>8</v>
      </c>
      <c r="E41" s="90"/>
      <c r="F41" s="90">
        <v>8</v>
      </c>
      <c r="G41" s="91"/>
      <c r="H41" s="91"/>
      <c r="I41" s="91"/>
    </row>
    <row r="42" spans="1:9" ht="16.5" customHeight="1">
      <c r="A42" s="156" t="s">
        <v>329</v>
      </c>
      <c r="B42" s="157"/>
      <c r="C42" s="81" t="s">
        <v>274</v>
      </c>
      <c r="D42" s="91">
        <f t="shared" si="1"/>
        <v>353.1</v>
      </c>
      <c r="E42" s="91"/>
      <c r="F42" s="91">
        <f>F43</f>
        <v>353.1</v>
      </c>
      <c r="G42" s="91"/>
      <c r="H42" s="91"/>
      <c r="I42" s="91"/>
    </row>
    <row r="43" spans="1:9" ht="16.5" customHeight="1">
      <c r="A43" s="154" t="s">
        <v>330</v>
      </c>
      <c r="B43" s="155"/>
      <c r="C43" s="79" t="s">
        <v>275</v>
      </c>
      <c r="D43" s="90">
        <f t="shared" si="1"/>
        <v>353.1</v>
      </c>
      <c r="E43" s="90"/>
      <c r="F43" s="90">
        <v>353.1</v>
      </c>
      <c r="G43" s="90"/>
      <c r="H43" s="90"/>
      <c r="I43" s="90"/>
    </row>
    <row r="44" spans="1:9" ht="16.5" customHeight="1">
      <c r="A44" s="156" t="s">
        <v>331</v>
      </c>
      <c r="B44" s="157"/>
      <c r="C44" s="81" t="s">
        <v>276</v>
      </c>
      <c r="D44" s="91">
        <f t="shared" si="1"/>
        <v>29029.809999999998</v>
      </c>
      <c r="E44" s="91">
        <f>E45+E58+E60+E62+E66+E68</f>
        <v>1435.9099999999999</v>
      </c>
      <c r="F44" s="91">
        <f>F45+F58+F60+F62+F66+F68</f>
        <v>27593.899999999998</v>
      </c>
      <c r="G44" s="91"/>
      <c r="H44" s="91"/>
      <c r="I44" s="91"/>
    </row>
    <row r="45" spans="1:9" ht="16.5" customHeight="1">
      <c r="A45" s="156" t="s">
        <v>332</v>
      </c>
      <c r="B45" s="157"/>
      <c r="C45" s="81" t="s">
        <v>277</v>
      </c>
      <c r="D45" s="91">
        <f t="shared" si="1"/>
        <v>24547.8</v>
      </c>
      <c r="E45" s="91">
        <v>1416.46</v>
      </c>
      <c r="F45" s="91">
        <v>23131.34</v>
      </c>
      <c r="G45" s="91"/>
      <c r="H45" s="91"/>
      <c r="I45" s="91"/>
    </row>
    <row r="46" spans="1:9" ht="16.5" customHeight="1">
      <c r="A46" s="154" t="s">
        <v>333</v>
      </c>
      <c r="B46" s="155"/>
      <c r="C46" s="79" t="s">
        <v>81</v>
      </c>
      <c r="D46" s="90">
        <f t="shared" si="1"/>
        <v>650.59</v>
      </c>
      <c r="E46" s="90">
        <v>650.59</v>
      </c>
      <c r="F46" s="90"/>
      <c r="G46" s="90"/>
      <c r="H46" s="90"/>
      <c r="I46" s="90"/>
    </row>
    <row r="47" spans="1:9" ht="16.5" customHeight="1">
      <c r="A47" s="154" t="s">
        <v>336</v>
      </c>
      <c r="B47" s="155"/>
      <c r="C47" s="79" t="s">
        <v>278</v>
      </c>
      <c r="D47" s="90">
        <v>673.23</v>
      </c>
      <c r="E47" s="90">
        <v>670.58</v>
      </c>
      <c r="F47" s="90">
        <v>2.64</v>
      </c>
      <c r="G47" s="90"/>
      <c r="H47" s="90"/>
      <c r="I47" s="90"/>
    </row>
    <row r="48" spans="1:9" ht="16.5" customHeight="1">
      <c r="A48" s="154" t="s">
        <v>337</v>
      </c>
      <c r="B48" s="155"/>
      <c r="C48" s="79" t="s">
        <v>279</v>
      </c>
      <c r="D48" s="90">
        <f t="shared" si="1"/>
        <v>226.35</v>
      </c>
      <c r="E48" s="90"/>
      <c r="F48" s="90">
        <v>226.35</v>
      </c>
      <c r="G48" s="90"/>
      <c r="H48" s="90"/>
      <c r="I48" s="90"/>
    </row>
    <row r="49" spans="1:9" ht="16.5" customHeight="1">
      <c r="A49" s="154" t="s">
        <v>335</v>
      </c>
      <c r="B49" s="155"/>
      <c r="C49" s="79" t="s">
        <v>280</v>
      </c>
      <c r="D49" s="90">
        <f t="shared" si="1"/>
        <v>1.2</v>
      </c>
      <c r="E49" s="90"/>
      <c r="F49" s="90">
        <v>1.2</v>
      </c>
      <c r="G49" s="90"/>
      <c r="H49" s="90"/>
      <c r="I49" s="90"/>
    </row>
    <row r="50" spans="1:9" ht="16.5" customHeight="1">
      <c r="A50" s="154" t="s">
        <v>383</v>
      </c>
      <c r="B50" s="155"/>
      <c r="C50" s="109" t="s">
        <v>385</v>
      </c>
      <c r="D50" s="90">
        <f t="shared" si="1"/>
        <v>2.04</v>
      </c>
      <c r="E50" s="90"/>
      <c r="F50" s="90">
        <v>2.04</v>
      </c>
      <c r="G50" s="90"/>
      <c r="H50" s="90"/>
      <c r="I50" s="90"/>
    </row>
    <row r="51" spans="1:9" ht="16.5" customHeight="1">
      <c r="A51" s="154" t="s">
        <v>338</v>
      </c>
      <c r="B51" s="155"/>
      <c r="C51" s="79" t="s">
        <v>281</v>
      </c>
      <c r="D51" s="90">
        <f t="shared" si="1"/>
        <v>100</v>
      </c>
      <c r="E51" s="90"/>
      <c r="F51" s="90">
        <v>100</v>
      </c>
      <c r="G51" s="90"/>
      <c r="H51" s="90"/>
      <c r="I51" s="90"/>
    </row>
    <row r="52" spans="1:9" ht="16.5" customHeight="1">
      <c r="A52" s="154" t="s">
        <v>339</v>
      </c>
      <c r="B52" s="155"/>
      <c r="C52" s="79" t="s">
        <v>282</v>
      </c>
      <c r="D52" s="90">
        <f t="shared" si="1"/>
        <v>380.26</v>
      </c>
      <c r="E52" s="90"/>
      <c r="F52" s="90">
        <v>380.26</v>
      </c>
      <c r="G52" s="90"/>
      <c r="H52" s="90"/>
      <c r="I52" s="90"/>
    </row>
    <row r="53" spans="1:9" ht="16.5" customHeight="1">
      <c r="A53" s="154" t="s">
        <v>340</v>
      </c>
      <c r="B53" s="155"/>
      <c r="C53" s="79" t="s">
        <v>283</v>
      </c>
      <c r="D53" s="90">
        <f t="shared" si="1"/>
        <v>14.57</v>
      </c>
      <c r="E53" s="90"/>
      <c r="F53" s="90">
        <v>14.57</v>
      </c>
      <c r="G53" s="90"/>
      <c r="H53" s="90"/>
      <c r="I53" s="90"/>
    </row>
    <row r="54" spans="1:9" ht="16.5" customHeight="1">
      <c r="A54" s="154" t="s">
        <v>341</v>
      </c>
      <c r="B54" s="155"/>
      <c r="C54" s="79" t="s">
        <v>284</v>
      </c>
      <c r="D54" s="90">
        <f t="shared" si="1"/>
        <v>31</v>
      </c>
      <c r="E54" s="90"/>
      <c r="F54" s="90">
        <v>31</v>
      </c>
      <c r="G54" s="90"/>
      <c r="H54" s="90"/>
      <c r="I54" s="90"/>
    </row>
    <row r="55" spans="1:9" ht="16.5" customHeight="1">
      <c r="A55" s="154" t="s">
        <v>342</v>
      </c>
      <c r="B55" s="155"/>
      <c r="C55" s="79" t="s">
        <v>285</v>
      </c>
      <c r="D55" s="90">
        <f t="shared" si="1"/>
        <v>19792.44</v>
      </c>
      <c r="E55" s="90"/>
      <c r="F55" s="90">
        <v>19792.44</v>
      </c>
      <c r="G55" s="90"/>
      <c r="H55" s="90"/>
      <c r="I55" s="90"/>
    </row>
    <row r="56" spans="1:9" ht="16.5" customHeight="1">
      <c r="A56" s="154" t="s">
        <v>343</v>
      </c>
      <c r="B56" s="155"/>
      <c r="C56" s="79" t="s">
        <v>286</v>
      </c>
      <c r="D56" s="90">
        <f t="shared" si="1"/>
        <v>31.87</v>
      </c>
      <c r="E56" s="90"/>
      <c r="F56" s="90">
        <v>31.87</v>
      </c>
      <c r="G56" s="90"/>
      <c r="H56" s="90"/>
      <c r="I56" s="90"/>
    </row>
    <row r="57" spans="1:9" ht="16.5" customHeight="1">
      <c r="A57" s="154" t="s">
        <v>344</v>
      </c>
      <c r="B57" s="155"/>
      <c r="C57" s="79" t="s">
        <v>287</v>
      </c>
      <c r="D57" s="90">
        <f t="shared" si="1"/>
        <v>2644.26</v>
      </c>
      <c r="E57" s="90">
        <v>95.3</v>
      </c>
      <c r="F57" s="90">
        <v>2548.96</v>
      </c>
      <c r="G57" s="90"/>
      <c r="H57" s="90"/>
      <c r="I57" s="90"/>
    </row>
    <row r="58" spans="1:9" ht="16.5" customHeight="1">
      <c r="A58" s="156" t="s">
        <v>345</v>
      </c>
      <c r="B58" s="157"/>
      <c r="C58" s="81" t="s">
        <v>348</v>
      </c>
      <c r="D58" s="91">
        <f t="shared" si="1"/>
        <v>4.83</v>
      </c>
      <c r="E58" s="91">
        <f>E59</f>
        <v>4.83</v>
      </c>
      <c r="F58" s="91">
        <f>F59</f>
        <v>0</v>
      </c>
      <c r="G58" s="91"/>
      <c r="H58" s="91"/>
      <c r="I58" s="91"/>
    </row>
    <row r="59" spans="1:9" ht="16.5" customHeight="1">
      <c r="A59" s="154" t="s">
        <v>346</v>
      </c>
      <c r="B59" s="155"/>
      <c r="C59" s="79" t="s">
        <v>349</v>
      </c>
      <c r="D59" s="90">
        <f t="shared" si="1"/>
        <v>4.83</v>
      </c>
      <c r="E59" s="90">
        <v>4.83</v>
      </c>
      <c r="F59" s="90"/>
      <c r="G59" s="90"/>
      <c r="H59" s="90"/>
      <c r="I59" s="90"/>
    </row>
    <row r="60" spans="1:9" ht="16.5" customHeight="1">
      <c r="A60" s="156" t="s">
        <v>347</v>
      </c>
      <c r="B60" s="157"/>
      <c r="C60" s="81" t="s">
        <v>288</v>
      </c>
      <c r="D60" s="91">
        <f t="shared" si="1"/>
        <v>2.83</v>
      </c>
      <c r="E60" s="91">
        <f>E61</f>
        <v>2.83</v>
      </c>
      <c r="F60" s="91">
        <f>F61</f>
        <v>0</v>
      </c>
      <c r="G60" s="91"/>
      <c r="H60" s="91"/>
      <c r="I60" s="91"/>
    </row>
    <row r="61" spans="1:9" ht="16.5" customHeight="1">
      <c r="A61" s="154" t="s">
        <v>350</v>
      </c>
      <c r="B61" s="155"/>
      <c r="C61" s="79" t="s">
        <v>81</v>
      </c>
      <c r="D61" s="90">
        <f t="shared" si="1"/>
        <v>2.83</v>
      </c>
      <c r="E61" s="90">
        <v>2.83</v>
      </c>
      <c r="F61" s="90"/>
      <c r="G61" s="90"/>
      <c r="H61" s="90"/>
      <c r="I61" s="90"/>
    </row>
    <row r="62" spans="1:9" ht="16.5" customHeight="1">
      <c r="A62" s="156" t="s">
        <v>351</v>
      </c>
      <c r="B62" s="157"/>
      <c r="C62" s="81" t="s">
        <v>289</v>
      </c>
      <c r="D62" s="91">
        <f t="shared" si="1"/>
        <v>2985.75</v>
      </c>
      <c r="E62" s="91">
        <f>E63+E64+E65</f>
        <v>11.79</v>
      </c>
      <c r="F62" s="91">
        <f>F63+F64+F65</f>
        <v>2973.96</v>
      </c>
      <c r="G62" s="91"/>
      <c r="H62" s="91"/>
      <c r="I62" s="91"/>
    </row>
    <row r="63" spans="1:9" ht="16.5" customHeight="1">
      <c r="A63" s="154" t="s">
        <v>352</v>
      </c>
      <c r="B63" s="155"/>
      <c r="C63" s="79" t="s">
        <v>290</v>
      </c>
      <c r="D63" s="90">
        <f t="shared" si="1"/>
        <v>362.23</v>
      </c>
      <c r="E63" s="90"/>
      <c r="F63" s="90">
        <v>362.23</v>
      </c>
      <c r="G63" s="90"/>
      <c r="H63" s="90"/>
      <c r="I63" s="90"/>
    </row>
    <row r="64" spans="1:9" ht="16.5" customHeight="1">
      <c r="A64" s="154" t="s">
        <v>353</v>
      </c>
      <c r="B64" s="155"/>
      <c r="C64" s="79" t="s">
        <v>291</v>
      </c>
      <c r="D64" s="90">
        <f t="shared" si="1"/>
        <v>99</v>
      </c>
      <c r="E64" s="90"/>
      <c r="F64" s="90">
        <v>99</v>
      </c>
      <c r="G64" s="90"/>
      <c r="H64" s="90"/>
      <c r="I64" s="90"/>
    </row>
    <row r="65" spans="1:9" ht="16.5" customHeight="1">
      <c r="A65" s="154" t="s">
        <v>354</v>
      </c>
      <c r="B65" s="155"/>
      <c r="C65" s="79" t="s">
        <v>292</v>
      </c>
      <c r="D65" s="90">
        <f t="shared" si="1"/>
        <v>2524.52</v>
      </c>
      <c r="E65" s="90">
        <v>11.79</v>
      </c>
      <c r="F65" s="90">
        <v>2512.73</v>
      </c>
      <c r="G65" s="90"/>
      <c r="H65" s="90"/>
      <c r="I65" s="90"/>
    </row>
    <row r="66" spans="1:9" ht="16.5" customHeight="1">
      <c r="A66" s="156" t="s">
        <v>355</v>
      </c>
      <c r="B66" s="157"/>
      <c r="C66" s="81" t="s">
        <v>293</v>
      </c>
      <c r="D66" s="91">
        <f t="shared" si="1"/>
        <v>142</v>
      </c>
      <c r="E66" s="91">
        <f>E67</f>
        <v>0</v>
      </c>
      <c r="F66" s="91">
        <f>F67</f>
        <v>142</v>
      </c>
      <c r="G66" s="91"/>
      <c r="H66" s="91"/>
      <c r="I66" s="91"/>
    </row>
    <row r="67" spans="1:9" ht="16.5" customHeight="1">
      <c r="A67" s="154" t="s">
        <v>356</v>
      </c>
      <c r="B67" s="155"/>
      <c r="C67" s="79" t="s">
        <v>294</v>
      </c>
      <c r="D67" s="90">
        <f t="shared" si="1"/>
        <v>142</v>
      </c>
      <c r="E67" s="90"/>
      <c r="F67" s="90">
        <v>142</v>
      </c>
      <c r="G67" s="90"/>
      <c r="H67" s="90"/>
      <c r="I67" s="90"/>
    </row>
    <row r="68" spans="1:9" ht="16.5" customHeight="1">
      <c r="A68" s="156" t="s">
        <v>357</v>
      </c>
      <c r="B68" s="157"/>
      <c r="C68" s="81" t="s">
        <v>295</v>
      </c>
      <c r="D68" s="91">
        <f t="shared" si="1"/>
        <v>1346.6</v>
      </c>
      <c r="E68" s="91">
        <f>E69</f>
        <v>0</v>
      </c>
      <c r="F68" s="91">
        <f>F69</f>
        <v>1346.6</v>
      </c>
      <c r="G68" s="91"/>
      <c r="H68" s="91"/>
      <c r="I68" s="91"/>
    </row>
    <row r="69" spans="1:9" ht="16.5" customHeight="1">
      <c r="A69" s="154" t="s">
        <v>358</v>
      </c>
      <c r="B69" s="155"/>
      <c r="C69" s="79" t="s">
        <v>296</v>
      </c>
      <c r="D69" s="90">
        <f t="shared" si="1"/>
        <v>1346.6</v>
      </c>
      <c r="E69" s="90"/>
      <c r="F69" s="90">
        <v>1346.6</v>
      </c>
      <c r="G69" s="90"/>
      <c r="H69" s="90"/>
      <c r="I69" s="90"/>
    </row>
    <row r="70" spans="1:9" s="87" customFormat="1" ht="16.5" customHeight="1">
      <c r="A70" s="156" t="s">
        <v>359</v>
      </c>
      <c r="B70" s="157"/>
      <c r="C70" s="81" t="s">
        <v>297</v>
      </c>
      <c r="D70" s="91">
        <f t="shared" si="1"/>
        <v>171.5</v>
      </c>
      <c r="E70" s="91">
        <f>E71</f>
        <v>171.5</v>
      </c>
      <c r="F70" s="91">
        <f>F71</f>
        <v>0</v>
      </c>
      <c r="G70" s="91"/>
      <c r="H70" s="91"/>
      <c r="I70" s="91"/>
    </row>
    <row r="71" spans="1:9" ht="16.5" customHeight="1">
      <c r="A71" s="156" t="s">
        <v>360</v>
      </c>
      <c r="B71" s="157"/>
      <c r="C71" s="81" t="s">
        <v>298</v>
      </c>
      <c r="D71" s="91">
        <f t="shared" si="1"/>
        <v>171.5</v>
      </c>
      <c r="E71" s="91">
        <f>E72</f>
        <v>171.5</v>
      </c>
      <c r="F71" s="91">
        <f>F72</f>
        <v>0</v>
      </c>
      <c r="G71" s="91"/>
      <c r="H71" s="91"/>
      <c r="I71" s="91"/>
    </row>
    <row r="72" spans="1:9" ht="16.5" customHeight="1">
      <c r="A72" s="174" t="s">
        <v>361</v>
      </c>
      <c r="B72" s="175"/>
      <c r="C72" s="94" t="s">
        <v>145</v>
      </c>
      <c r="D72" s="95">
        <f t="shared" si="1"/>
        <v>171.5</v>
      </c>
      <c r="E72" s="95">
        <v>171.5</v>
      </c>
      <c r="F72" s="95"/>
      <c r="G72" s="95"/>
      <c r="H72" s="95"/>
      <c r="I72" s="95"/>
    </row>
    <row r="73" spans="1:9" ht="16.5" customHeight="1">
      <c r="A73" s="171" t="s">
        <v>376</v>
      </c>
      <c r="B73" s="172"/>
      <c r="C73" s="97" t="s">
        <v>379</v>
      </c>
      <c r="D73" s="91">
        <f>SUM(E73:I73)</f>
        <v>337.72</v>
      </c>
      <c r="E73" s="91">
        <f>E74</f>
        <v>0</v>
      </c>
      <c r="F73" s="91">
        <f>F74</f>
        <v>337.72</v>
      </c>
      <c r="G73" s="91"/>
      <c r="H73" s="91"/>
      <c r="I73" s="91"/>
    </row>
    <row r="74" spans="1:9" ht="16.5" customHeight="1">
      <c r="A74" s="171" t="s">
        <v>377</v>
      </c>
      <c r="B74" s="172"/>
      <c r="C74" s="97" t="s">
        <v>379</v>
      </c>
      <c r="D74" s="91">
        <f>SUM(E74:I74)</f>
        <v>337.72</v>
      </c>
      <c r="E74" s="91">
        <f>E75</f>
        <v>0</v>
      </c>
      <c r="F74" s="91">
        <f>F75</f>
        <v>337.72</v>
      </c>
      <c r="G74" s="91"/>
      <c r="H74" s="91"/>
      <c r="I74" s="91"/>
    </row>
    <row r="75" spans="1:9" ht="16.5" customHeight="1">
      <c r="A75" s="173" t="s">
        <v>378</v>
      </c>
      <c r="B75" s="173"/>
      <c r="C75" s="96" t="s">
        <v>380</v>
      </c>
      <c r="D75" s="91">
        <f>SUM(E75:I75)</f>
        <v>337.72</v>
      </c>
      <c r="E75" s="90"/>
      <c r="F75" s="90">
        <v>337.72</v>
      </c>
      <c r="G75" s="90"/>
      <c r="H75" s="90"/>
      <c r="I75" s="90"/>
    </row>
    <row r="76" spans="1:9" ht="30.75" customHeight="1">
      <c r="A76" s="151" t="s">
        <v>83</v>
      </c>
      <c r="B76" s="170"/>
      <c r="C76" s="170"/>
      <c r="D76" s="170"/>
      <c r="E76" s="170"/>
      <c r="F76" s="170"/>
      <c r="G76" s="170"/>
      <c r="H76" s="170"/>
      <c r="I76" s="170"/>
    </row>
  </sheetData>
  <sheetProtection/>
  <mergeCells count="81">
    <mergeCell ref="A50:B50"/>
    <mergeCell ref="A1:I1"/>
    <mergeCell ref="A4:C4"/>
    <mergeCell ref="D4:D6"/>
    <mergeCell ref="E4:E6"/>
    <mergeCell ref="F4:F6"/>
    <mergeCell ref="G4:G6"/>
    <mergeCell ref="H4:H6"/>
    <mergeCell ref="I4:I6"/>
    <mergeCell ref="A5:B6"/>
    <mergeCell ref="C5:C6"/>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2:B42"/>
    <mergeCell ref="A43:B43"/>
    <mergeCell ref="A40:B40"/>
    <mergeCell ref="A41:B41"/>
    <mergeCell ref="A44:B44"/>
    <mergeCell ref="A45:B45"/>
    <mergeCell ref="A46:B46"/>
    <mergeCell ref="A47:B47"/>
    <mergeCell ref="A48:B48"/>
    <mergeCell ref="A49:B49"/>
    <mergeCell ref="A72:B72"/>
    <mergeCell ref="A51:B51"/>
    <mergeCell ref="A52:B52"/>
    <mergeCell ref="A53:B53"/>
    <mergeCell ref="A54:B54"/>
    <mergeCell ref="A55:B55"/>
    <mergeCell ref="A56:B56"/>
    <mergeCell ref="A66:B66"/>
    <mergeCell ref="A67:B67"/>
    <mergeCell ref="A73:B73"/>
    <mergeCell ref="A74:B74"/>
    <mergeCell ref="A75:B75"/>
    <mergeCell ref="A57:B57"/>
    <mergeCell ref="A58:B58"/>
    <mergeCell ref="A59:B59"/>
    <mergeCell ref="A60:B60"/>
    <mergeCell ref="A61:B61"/>
    <mergeCell ref="B3:C3"/>
    <mergeCell ref="A68:B68"/>
    <mergeCell ref="A69:B69"/>
    <mergeCell ref="A70:B70"/>
    <mergeCell ref="A71:B71"/>
    <mergeCell ref="A76:I76"/>
    <mergeCell ref="A62:B62"/>
    <mergeCell ref="A63:B63"/>
    <mergeCell ref="A64:B64"/>
    <mergeCell ref="A65:B65"/>
  </mergeCells>
  <printOptions horizontalCentered="1"/>
  <pageMargins left="0.35433070866141736" right="0.35433070866141736" top="0" bottom="0"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5"/>
  <sheetViews>
    <sheetView zoomScaleSheetLayoutView="100" zoomScalePageLayoutView="0" workbookViewId="0" topLeftCell="A13">
      <selection activeCell="G30" sqref="G30"/>
    </sheetView>
  </sheetViews>
  <sheetFormatPr defaultColWidth="9.00390625" defaultRowHeight="14.25"/>
  <cols>
    <col min="1" max="1" width="36.375" style="31" customWidth="1"/>
    <col min="2" max="2" width="4.00390625" style="31" customWidth="1"/>
    <col min="3" max="3" width="15.625" style="66" customWidth="1"/>
    <col min="4" max="4" width="35.75390625" style="31" customWidth="1"/>
    <col min="5" max="5" width="3.50390625" style="31" customWidth="1"/>
    <col min="6" max="6" width="15.625" style="31" customWidth="1"/>
    <col min="7" max="8" width="13.875" style="66" customWidth="1"/>
    <col min="9" max="9" width="15.625" style="66" customWidth="1"/>
    <col min="10" max="11" width="9.00390625" style="32" customWidth="1"/>
    <col min="12" max="16384" width="9.00390625" style="31" customWidth="1"/>
  </cols>
  <sheetData>
    <row r="1" ht="14.25">
      <c r="A1" s="33"/>
    </row>
    <row r="2" spans="1:11" s="29" customFormat="1" ht="18" customHeight="1">
      <c r="A2" s="144" t="s">
        <v>85</v>
      </c>
      <c r="B2" s="144"/>
      <c r="C2" s="144"/>
      <c r="D2" s="144"/>
      <c r="E2" s="144"/>
      <c r="F2" s="144"/>
      <c r="G2" s="144"/>
      <c r="H2" s="144"/>
      <c r="I2" s="144"/>
      <c r="J2" s="43"/>
      <c r="K2" s="43"/>
    </row>
    <row r="3" spans="1:9" ht="9.75" customHeight="1">
      <c r="A3" s="34"/>
      <c r="B3" s="34"/>
      <c r="C3" s="67"/>
      <c r="D3" s="34"/>
      <c r="E3" s="34"/>
      <c r="F3" s="34"/>
      <c r="G3" s="67"/>
      <c r="H3" s="67"/>
      <c r="I3" s="74" t="s">
        <v>86</v>
      </c>
    </row>
    <row r="4" spans="1:9" ht="15" customHeight="1">
      <c r="A4" s="108" t="s">
        <v>382</v>
      </c>
      <c r="B4" s="34"/>
      <c r="C4" s="67"/>
      <c r="D4" s="34"/>
      <c r="E4" s="34"/>
      <c r="F4" s="34"/>
      <c r="G4" s="67"/>
      <c r="H4" s="67"/>
      <c r="I4" s="74" t="s">
        <v>3</v>
      </c>
    </row>
    <row r="5" spans="1:11" s="30" customFormat="1" ht="19.5" customHeight="1">
      <c r="A5" s="145" t="s">
        <v>4</v>
      </c>
      <c r="B5" s="146"/>
      <c r="C5" s="146"/>
      <c r="D5" s="145" t="s">
        <v>5</v>
      </c>
      <c r="E5" s="146"/>
      <c r="F5" s="146"/>
      <c r="G5" s="146"/>
      <c r="H5" s="146"/>
      <c r="I5" s="146"/>
      <c r="J5" s="44"/>
      <c r="K5" s="44"/>
    </row>
    <row r="6" spans="1:11" s="30" customFormat="1" ht="31.5" customHeight="1">
      <c r="A6" s="63" t="s">
        <v>6</v>
      </c>
      <c r="B6" s="64" t="s">
        <v>7</v>
      </c>
      <c r="C6" s="98" t="s">
        <v>87</v>
      </c>
      <c r="D6" s="63" t="s">
        <v>6</v>
      </c>
      <c r="E6" s="64" t="s">
        <v>7</v>
      </c>
      <c r="F6" s="36" t="s">
        <v>79</v>
      </c>
      <c r="G6" s="100" t="s">
        <v>88</v>
      </c>
      <c r="H6" s="100" t="s">
        <v>89</v>
      </c>
      <c r="I6" s="100" t="s">
        <v>90</v>
      </c>
      <c r="J6" s="44"/>
      <c r="K6" s="44"/>
    </row>
    <row r="7" spans="1:11" s="30" customFormat="1" ht="19.5" customHeight="1">
      <c r="A7" s="63" t="s">
        <v>9</v>
      </c>
      <c r="B7" s="36"/>
      <c r="C7" s="99" t="s">
        <v>10</v>
      </c>
      <c r="D7" s="63" t="s">
        <v>9</v>
      </c>
      <c r="E7" s="36"/>
      <c r="F7" s="37">
        <v>2</v>
      </c>
      <c r="G7" s="98" t="s">
        <v>17</v>
      </c>
      <c r="H7" s="98" t="s">
        <v>20</v>
      </c>
      <c r="I7" s="98" t="s">
        <v>23</v>
      </c>
      <c r="J7" s="44"/>
      <c r="K7" s="44"/>
    </row>
    <row r="8" spans="1:11" s="30" customFormat="1" ht="19.5" customHeight="1">
      <c r="A8" s="57" t="s">
        <v>91</v>
      </c>
      <c r="B8" s="65" t="s">
        <v>10</v>
      </c>
      <c r="C8" s="71">
        <v>30077.41</v>
      </c>
      <c r="D8" s="57" t="s">
        <v>13</v>
      </c>
      <c r="E8" s="40">
        <v>28</v>
      </c>
      <c r="F8" s="71">
        <f>G8+H8+I8</f>
        <v>1126.14</v>
      </c>
      <c r="G8" s="71">
        <v>1126.14</v>
      </c>
      <c r="H8" s="101"/>
      <c r="I8" s="71"/>
      <c r="J8" s="44"/>
      <c r="K8" s="44"/>
    </row>
    <row r="9" spans="1:11" s="30" customFormat="1" ht="19.5" customHeight="1">
      <c r="A9" s="38" t="s">
        <v>92</v>
      </c>
      <c r="B9" s="65" t="s">
        <v>11</v>
      </c>
      <c r="C9" s="71"/>
      <c r="D9" s="57" t="s">
        <v>15</v>
      </c>
      <c r="E9" s="40">
        <v>29</v>
      </c>
      <c r="F9" s="71"/>
      <c r="G9" s="71"/>
      <c r="H9" s="101"/>
      <c r="I9" s="71"/>
      <c r="J9" s="44"/>
      <c r="K9" s="44"/>
    </row>
    <row r="10" spans="1:11" s="30" customFormat="1" ht="19.5" customHeight="1">
      <c r="A10" s="38" t="s">
        <v>93</v>
      </c>
      <c r="B10" s="65" t="s">
        <v>17</v>
      </c>
      <c r="C10" s="71"/>
      <c r="D10" s="57" t="s">
        <v>18</v>
      </c>
      <c r="E10" s="40">
        <v>30</v>
      </c>
      <c r="F10" s="71"/>
      <c r="G10" s="71"/>
      <c r="H10" s="101"/>
      <c r="I10" s="71"/>
      <c r="J10" s="44"/>
      <c r="K10" s="44"/>
    </row>
    <row r="11" spans="1:11" s="30" customFormat="1" ht="19.5" customHeight="1">
      <c r="A11" s="38"/>
      <c r="B11" s="65" t="s">
        <v>20</v>
      </c>
      <c r="C11" s="71"/>
      <c r="D11" s="57" t="s">
        <v>21</v>
      </c>
      <c r="E11" s="40">
        <v>31</v>
      </c>
      <c r="F11" s="71"/>
      <c r="G11" s="71"/>
      <c r="H11" s="101"/>
      <c r="I11" s="71"/>
      <c r="J11" s="44"/>
      <c r="K11" s="44"/>
    </row>
    <row r="12" spans="1:11" s="30" customFormat="1" ht="19.5" customHeight="1">
      <c r="A12" s="38"/>
      <c r="B12" s="65" t="s">
        <v>23</v>
      </c>
      <c r="C12" s="71"/>
      <c r="D12" s="57" t="s">
        <v>24</v>
      </c>
      <c r="E12" s="40">
        <v>32</v>
      </c>
      <c r="F12" s="71"/>
      <c r="G12" s="71"/>
      <c r="H12" s="101"/>
      <c r="I12" s="71"/>
      <c r="J12" s="44"/>
      <c r="K12" s="44"/>
    </row>
    <row r="13" spans="1:11" s="30" customFormat="1" ht="19.5" customHeight="1">
      <c r="A13" s="38"/>
      <c r="B13" s="65" t="s">
        <v>26</v>
      </c>
      <c r="C13" s="71"/>
      <c r="D13" s="57" t="s">
        <v>27</v>
      </c>
      <c r="E13" s="40">
        <v>33</v>
      </c>
      <c r="F13" s="71">
        <f>G13+H13+I13</f>
        <v>10</v>
      </c>
      <c r="G13" s="71">
        <v>10</v>
      </c>
      <c r="H13" s="101"/>
      <c r="I13" s="71"/>
      <c r="J13" s="44"/>
      <c r="K13" s="44"/>
    </row>
    <row r="14" spans="1:11" s="30" customFormat="1" ht="19.5" customHeight="1">
      <c r="A14" s="38"/>
      <c r="B14" s="65" t="s">
        <v>29</v>
      </c>
      <c r="C14" s="71"/>
      <c r="D14" s="57" t="s">
        <v>30</v>
      </c>
      <c r="E14" s="40">
        <v>34</v>
      </c>
      <c r="F14" s="71"/>
      <c r="G14" s="71"/>
      <c r="H14" s="101"/>
      <c r="I14" s="71"/>
      <c r="J14" s="44"/>
      <c r="K14" s="44"/>
    </row>
    <row r="15" spans="1:11" s="30" customFormat="1" ht="19.5" customHeight="1">
      <c r="A15" s="38"/>
      <c r="B15" s="65" t="s">
        <v>32</v>
      </c>
      <c r="C15" s="71"/>
      <c r="D15" s="57" t="s">
        <v>33</v>
      </c>
      <c r="E15" s="40">
        <v>35</v>
      </c>
      <c r="F15" s="71">
        <f>G15+H15+I15</f>
        <v>321.54</v>
      </c>
      <c r="G15" s="71">
        <v>321.54</v>
      </c>
      <c r="H15" s="101"/>
      <c r="I15" s="71"/>
      <c r="J15" s="44"/>
      <c r="K15" s="44"/>
    </row>
    <row r="16" spans="1:11" s="30" customFormat="1" ht="19.5" customHeight="1">
      <c r="A16" s="38"/>
      <c r="B16" s="65" t="s">
        <v>34</v>
      </c>
      <c r="C16" s="71"/>
      <c r="D16" s="104" t="s">
        <v>214</v>
      </c>
      <c r="E16" s="40">
        <v>36</v>
      </c>
      <c r="F16" s="71">
        <f>G16+H16+I16</f>
        <v>119.41</v>
      </c>
      <c r="G16" s="71">
        <v>119.41</v>
      </c>
      <c r="H16" s="101"/>
      <c r="I16" s="71"/>
      <c r="J16" s="44"/>
      <c r="K16" s="44"/>
    </row>
    <row r="17" spans="1:11" s="30" customFormat="1" ht="19.5" customHeight="1">
      <c r="A17" s="38"/>
      <c r="B17" s="65" t="s">
        <v>35</v>
      </c>
      <c r="C17" s="71"/>
      <c r="D17" s="57" t="s">
        <v>36</v>
      </c>
      <c r="E17" s="40">
        <v>37</v>
      </c>
      <c r="F17" s="71">
        <f>G17+H17+I17</f>
        <v>361.1</v>
      </c>
      <c r="G17" s="71">
        <v>361.1</v>
      </c>
      <c r="H17" s="101"/>
      <c r="I17" s="71"/>
      <c r="J17" s="44"/>
      <c r="K17" s="44"/>
    </row>
    <row r="18" spans="1:11" s="30" customFormat="1" ht="19.5" customHeight="1">
      <c r="A18" s="38"/>
      <c r="B18" s="65" t="s">
        <v>37</v>
      </c>
      <c r="C18" s="71"/>
      <c r="D18" s="57" t="s">
        <v>38</v>
      </c>
      <c r="E18" s="40">
        <v>38</v>
      </c>
      <c r="F18" s="71"/>
      <c r="G18" s="71"/>
      <c r="H18" s="101"/>
      <c r="I18" s="71"/>
      <c r="J18" s="44"/>
      <c r="K18" s="44"/>
    </row>
    <row r="19" spans="1:11" s="30" customFormat="1" ht="19.5" customHeight="1">
      <c r="A19" s="38"/>
      <c r="B19" s="65" t="s">
        <v>39</v>
      </c>
      <c r="C19" s="71"/>
      <c r="D19" s="57" t="s">
        <v>40</v>
      </c>
      <c r="E19" s="40">
        <v>39</v>
      </c>
      <c r="F19" s="71">
        <f>G19+H19+I19</f>
        <v>28326.29</v>
      </c>
      <c r="G19" s="71">
        <v>28326.29</v>
      </c>
      <c r="H19" s="101"/>
      <c r="I19" s="71"/>
      <c r="J19" s="44"/>
      <c r="K19" s="44"/>
    </row>
    <row r="20" spans="1:11" s="30" customFormat="1" ht="19.5" customHeight="1">
      <c r="A20" s="38"/>
      <c r="B20" s="65" t="s">
        <v>41</v>
      </c>
      <c r="C20" s="71"/>
      <c r="D20" s="57" t="s">
        <v>42</v>
      </c>
      <c r="E20" s="40">
        <v>40</v>
      </c>
      <c r="F20" s="71"/>
      <c r="G20" s="71"/>
      <c r="H20" s="101"/>
      <c r="I20" s="71"/>
      <c r="J20" s="44"/>
      <c r="K20" s="44"/>
    </row>
    <row r="21" spans="1:11" s="30" customFormat="1" ht="19.5" customHeight="1">
      <c r="A21" s="38"/>
      <c r="B21" s="65" t="s">
        <v>43</v>
      </c>
      <c r="C21" s="71"/>
      <c r="D21" s="57" t="s">
        <v>44</v>
      </c>
      <c r="E21" s="40">
        <v>41</v>
      </c>
      <c r="F21" s="71"/>
      <c r="G21" s="71"/>
      <c r="H21" s="101"/>
      <c r="I21" s="71"/>
      <c r="J21" s="44"/>
      <c r="K21" s="44"/>
    </row>
    <row r="22" spans="1:11" s="30" customFormat="1" ht="19.5" customHeight="1">
      <c r="A22" s="38"/>
      <c r="B22" s="65" t="s">
        <v>45</v>
      </c>
      <c r="C22" s="71"/>
      <c r="D22" s="57" t="s">
        <v>46</v>
      </c>
      <c r="E22" s="40">
        <v>42</v>
      </c>
      <c r="F22" s="71"/>
      <c r="G22" s="71"/>
      <c r="H22" s="101"/>
      <c r="I22" s="71"/>
      <c r="J22" s="44"/>
      <c r="K22" s="44"/>
    </row>
    <row r="23" spans="1:11" s="30" customFormat="1" ht="19.5" customHeight="1">
      <c r="A23" s="38"/>
      <c r="B23" s="65" t="s">
        <v>47</v>
      </c>
      <c r="C23" s="71"/>
      <c r="D23" s="57" t="s">
        <v>48</v>
      </c>
      <c r="E23" s="40">
        <v>43</v>
      </c>
      <c r="F23" s="71"/>
      <c r="G23" s="71"/>
      <c r="H23" s="101"/>
      <c r="I23" s="71"/>
      <c r="J23" s="44"/>
      <c r="K23" s="44"/>
    </row>
    <row r="24" spans="1:11" s="30" customFormat="1" ht="19.5" customHeight="1">
      <c r="A24" s="38"/>
      <c r="B24" s="65" t="s">
        <v>49</v>
      </c>
      <c r="C24" s="71"/>
      <c r="D24" s="57" t="s">
        <v>50</v>
      </c>
      <c r="E24" s="40">
        <v>44</v>
      </c>
      <c r="F24" s="71"/>
      <c r="G24" s="71"/>
      <c r="H24" s="101"/>
      <c r="I24" s="71"/>
      <c r="J24" s="44"/>
      <c r="K24" s="44"/>
    </row>
    <row r="25" spans="1:11" s="30" customFormat="1" ht="19.5" customHeight="1">
      <c r="A25" s="38"/>
      <c r="B25" s="65" t="s">
        <v>51</v>
      </c>
      <c r="C25" s="71"/>
      <c r="D25" s="57" t="s">
        <v>52</v>
      </c>
      <c r="E25" s="40">
        <v>45</v>
      </c>
      <c r="F25" s="71"/>
      <c r="G25" s="71"/>
      <c r="H25" s="101"/>
      <c r="I25" s="71"/>
      <c r="J25" s="44"/>
      <c r="K25" s="44"/>
    </row>
    <row r="26" spans="1:11" s="30" customFormat="1" ht="19.5" customHeight="1">
      <c r="A26" s="38"/>
      <c r="B26" s="65" t="s">
        <v>53</v>
      </c>
      <c r="C26" s="71"/>
      <c r="D26" s="57" t="s">
        <v>54</v>
      </c>
      <c r="E26" s="40">
        <v>46</v>
      </c>
      <c r="F26" s="71">
        <f>G26+H26+I26</f>
        <v>171.5</v>
      </c>
      <c r="G26" s="71">
        <v>171.5</v>
      </c>
      <c r="H26" s="101"/>
      <c r="I26" s="71"/>
      <c r="J26" s="44"/>
      <c r="K26" s="44"/>
    </row>
    <row r="27" spans="1:11" s="30" customFormat="1" ht="19.5" customHeight="1">
      <c r="A27" s="38"/>
      <c r="B27" s="65" t="s">
        <v>55</v>
      </c>
      <c r="C27" s="71"/>
      <c r="D27" s="57" t="s">
        <v>56</v>
      </c>
      <c r="E27" s="40">
        <v>47</v>
      </c>
      <c r="F27" s="71"/>
      <c r="G27" s="71"/>
      <c r="H27" s="101"/>
      <c r="I27" s="71"/>
      <c r="J27" s="44"/>
      <c r="K27" s="44"/>
    </row>
    <row r="28" spans="1:11" s="30" customFormat="1" ht="19.5" customHeight="1">
      <c r="A28" s="38"/>
      <c r="B28" s="65" t="s">
        <v>57</v>
      </c>
      <c r="C28" s="71"/>
      <c r="D28" s="57" t="s">
        <v>58</v>
      </c>
      <c r="E28" s="40">
        <v>48</v>
      </c>
      <c r="F28" s="71">
        <f>G28+H28+I28</f>
        <v>337.72</v>
      </c>
      <c r="G28" s="71">
        <v>337.72</v>
      </c>
      <c r="H28" s="101"/>
      <c r="I28" s="71"/>
      <c r="J28" s="44"/>
      <c r="K28" s="44"/>
    </row>
    <row r="29" spans="1:11" s="30" customFormat="1" ht="19.5" customHeight="1">
      <c r="A29" s="60" t="s">
        <v>59</v>
      </c>
      <c r="B29" s="65" t="s">
        <v>60</v>
      </c>
      <c r="C29" s="71">
        <f>SUM(C8:C28)</f>
        <v>30077.41</v>
      </c>
      <c r="D29" s="60" t="s">
        <v>61</v>
      </c>
      <c r="E29" s="40">
        <v>49</v>
      </c>
      <c r="F29" s="71">
        <f>SUM(F8:F28)</f>
        <v>30773.7</v>
      </c>
      <c r="G29" s="71">
        <f>SUM(G8:G28)</f>
        <v>30773.7</v>
      </c>
      <c r="H29" s="101"/>
      <c r="I29" s="102"/>
      <c r="J29" s="44"/>
      <c r="K29" s="44"/>
    </row>
    <row r="30" spans="1:11" s="30" customFormat="1" ht="19.5" customHeight="1">
      <c r="A30" s="39" t="s">
        <v>94</v>
      </c>
      <c r="B30" s="65" t="s">
        <v>62</v>
      </c>
      <c r="C30" s="71">
        <v>1323.71</v>
      </c>
      <c r="D30" s="39" t="s">
        <v>95</v>
      </c>
      <c r="E30" s="40">
        <v>50</v>
      </c>
      <c r="F30" s="71">
        <f>SUM(G30:I30)</f>
        <v>627.41</v>
      </c>
      <c r="G30" s="71">
        <v>627.41</v>
      </c>
      <c r="H30" s="101"/>
      <c r="I30" s="103"/>
      <c r="J30" s="44"/>
      <c r="K30" s="44"/>
    </row>
    <row r="31" spans="1:11" s="30" customFormat="1" ht="19.5" customHeight="1">
      <c r="A31" s="39" t="s">
        <v>96</v>
      </c>
      <c r="B31" s="65" t="s">
        <v>64</v>
      </c>
      <c r="C31" s="71">
        <v>1323.71</v>
      </c>
      <c r="D31" s="38"/>
      <c r="E31" s="40">
        <v>51</v>
      </c>
      <c r="F31" s="105"/>
      <c r="G31" s="71"/>
      <c r="H31" s="101"/>
      <c r="I31" s="103"/>
      <c r="J31" s="44"/>
      <c r="K31" s="44"/>
    </row>
    <row r="32" spans="1:11" s="30" customFormat="1" ht="19.5" customHeight="1">
      <c r="A32" s="39" t="s">
        <v>97</v>
      </c>
      <c r="B32" s="65" t="s">
        <v>67</v>
      </c>
      <c r="C32" s="71"/>
      <c r="D32" s="38"/>
      <c r="E32" s="40">
        <v>52</v>
      </c>
      <c r="F32" s="105"/>
      <c r="G32" s="71"/>
      <c r="H32" s="101"/>
      <c r="I32" s="103"/>
      <c r="J32" s="44"/>
      <c r="K32" s="44"/>
    </row>
    <row r="33" spans="1:11" s="30" customFormat="1" ht="19.5" customHeight="1">
      <c r="A33" s="39" t="s">
        <v>98</v>
      </c>
      <c r="B33" s="65" t="s">
        <v>99</v>
      </c>
      <c r="C33" s="71"/>
      <c r="D33" s="38"/>
      <c r="E33" s="40">
        <v>53</v>
      </c>
      <c r="F33" s="105"/>
      <c r="G33" s="71"/>
      <c r="H33" s="101"/>
      <c r="I33" s="103"/>
      <c r="J33" s="44"/>
      <c r="K33" s="44"/>
    </row>
    <row r="34" spans="1:9" ht="19.5" customHeight="1">
      <c r="A34" s="61" t="s">
        <v>66</v>
      </c>
      <c r="B34" s="65" t="s">
        <v>100</v>
      </c>
      <c r="C34" s="71">
        <v>31401.11</v>
      </c>
      <c r="D34" s="61" t="s">
        <v>66</v>
      </c>
      <c r="E34" s="40">
        <v>54</v>
      </c>
      <c r="F34" s="106">
        <f>G34</f>
        <v>31401.11</v>
      </c>
      <c r="G34" s="106">
        <f>G29+G30</f>
        <v>31401.11</v>
      </c>
      <c r="H34" s="102"/>
      <c r="I34" s="102"/>
    </row>
    <row r="35" spans="1:9" ht="29.25" customHeight="1">
      <c r="A35" s="149" t="s">
        <v>101</v>
      </c>
      <c r="B35" s="150"/>
      <c r="C35" s="150"/>
      <c r="D35" s="150"/>
      <c r="E35" s="150"/>
      <c r="F35" s="150"/>
      <c r="G35" s="150"/>
      <c r="H35" s="150"/>
      <c r="I35" s="150"/>
    </row>
  </sheetData>
  <sheetProtection/>
  <mergeCells count="4">
    <mergeCell ref="A2:I2"/>
    <mergeCell ref="A5:C5"/>
    <mergeCell ref="D5:I5"/>
    <mergeCell ref="A35:I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K88"/>
  <sheetViews>
    <sheetView zoomScalePageLayoutView="0" workbookViewId="0" topLeftCell="A1">
      <pane ySplit="6" topLeftCell="A7" activePane="bottomLeft" state="frozen"/>
      <selection pane="topLeft" activeCell="A1" sqref="A1"/>
      <selection pane="bottomLeft" activeCell="C56" sqref="C56"/>
    </sheetView>
  </sheetViews>
  <sheetFormatPr defaultColWidth="9.00390625" defaultRowHeight="14.25"/>
  <cols>
    <col min="1" max="1" width="7.25390625" style="1" customWidth="1"/>
    <col min="2" max="2" width="3.125" style="1" customWidth="1"/>
    <col min="3" max="3" width="47.625" style="1" customWidth="1"/>
    <col min="4" max="4" width="24.625" style="116" customWidth="1"/>
    <col min="5" max="5" width="23.50390625" style="116" customWidth="1"/>
    <col min="6" max="6" width="39.50390625" style="116" customWidth="1"/>
    <col min="7" max="7" width="17.50390625" style="0" customWidth="1"/>
    <col min="8" max="8" width="16.75390625" style="0" customWidth="1"/>
    <col min="9" max="9" width="12.875" style="1" customWidth="1"/>
    <col min="10" max="10" width="29.875" style="1" customWidth="1"/>
    <col min="11" max="16384" width="9.00390625" style="1" customWidth="1"/>
  </cols>
  <sheetData>
    <row r="1" spans="1:6" ht="31.5" customHeight="1">
      <c r="A1" s="190" t="s">
        <v>102</v>
      </c>
      <c r="B1" s="190"/>
      <c r="C1" s="190"/>
      <c r="D1" s="190"/>
      <c r="E1" s="190"/>
      <c r="F1" s="190"/>
    </row>
    <row r="2" spans="1:6" ht="10.5" customHeight="1">
      <c r="A2" s="2"/>
      <c r="B2" s="2"/>
      <c r="C2" s="2"/>
      <c r="D2" s="112"/>
      <c r="E2" s="112"/>
      <c r="F2" s="74" t="s">
        <v>103</v>
      </c>
    </row>
    <row r="3" spans="1:6" ht="18" customHeight="1">
      <c r="A3" s="5" t="s">
        <v>2</v>
      </c>
      <c r="B3" s="193" t="s">
        <v>386</v>
      </c>
      <c r="C3" s="194"/>
      <c r="D3" s="113"/>
      <c r="E3" s="113"/>
      <c r="F3" s="74" t="s">
        <v>3</v>
      </c>
    </row>
    <row r="4" spans="1:10" ht="18" customHeight="1">
      <c r="A4" s="191" t="s">
        <v>104</v>
      </c>
      <c r="B4" s="191"/>
      <c r="C4" s="191"/>
      <c r="D4" s="192" t="s">
        <v>105</v>
      </c>
      <c r="E4" s="192"/>
      <c r="F4" s="192"/>
      <c r="I4"/>
      <c r="J4"/>
    </row>
    <row r="5" spans="1:10" ht="16.5" customHeight="1">
      <c r="A5" s="185" t="s">
        <v>76</v>
      </c>
      <c r="B5" s="186"/>
      <c r="C5" s="181" t="s">
        <v>77</v>
      </c>
      <c r="D5" s="183" t="s">
        <v>106</v>
      </c>
      <c r="E5" s="183" t="s">
        <v>107</v>
      </c>
      <c r="F5" s="183" t="s">
        <v>84</v>
      </c>
      <c r="I5"/>
      <c r="J5"/>
    </row>
    <row r="6" spans="1:10" ht="13.5" customHeight="1">
      <c r="A6" s="187"/>
      <c r="B6" s="188"/>
      <c r="C6" s="182"/>
      <c r="D6" s="184"/>
      <c r="E6" s="184"/>
      <c r="F6" s="184"/>
      <c r="I6"/>
      <c r="J6"/>
    </row>
    <row r="7" spans="1:10" ht="15" customHeight="1">
      <c r="A7" s="191" t="s">
        <v>78</v>
      </c>
      <c r="B7" s="191"/>
      <c r="C7" s="191"/>
      <c r="D7" s="138">
        <v>1</v>
      </c>
      <c r="E7" s="138">
        <v>2</v>
      </c>
      <c r="F7" s="138">
        <v>3</v>
      </c>
      <c r="I7"/>
      <c r="J7"/>
    </row>
    <row r="8" spans="1:6" ht="19.5" customHeight="1">
      <c r="A8" s="181" t="s">
        <v>79</v>
      </c>
      <c r="B8" s="181"/>
      <c r="C8" s="181"/>
      <c r="D8" s="139">
        <v>30773.7</v>
      </c>
      <c r="E8" s="139">
        <f>E9+E15+E18+E33+E39+E44+E69+E72</f>
        <v>3054.66</v>
      </c>
      <c r="F8" s="139">
        <v>27719.05</v>
      </c>
    </row>
    <row r="9" spans="1:6" ht="16.5" customHeight="1">
      <c r="A9" s="180">
        <v>201</v>
      </c>
      <c r="B9" s="180"/>
      <c r="C9" s="107" t="s">
        <v>80</v>
      </c>
      <c r="D9" s="114">
        <f>E9+F9</f>
        <v>1126.1399999999999</v>
      </c>
      <c r="E9" s="114">
        <f>E10+E13</f>
        <v>1118.6299999999999</v>
      </c>
      <c r="F9" s="114">
        <f>F10+F13</f>
        <v>7.51</v>
      </c>
    </row>
    <row r="10" spans="1:6" ht="16.5" customHeight="1">
      <c r="A10" s="189" t="s">
        <v>299</v>
      </c>
      <c r="B10" s="189"/>
      <c r="C10" s="97" t="s">
        <v>245</v>
      </c>
      <c r="D10" s="114">
        <f aca="true" t="shared" si="0" ref="D10:D61">E10+F10</f>
        <v>1102.8</v>
      </c>
      <c r="E10" s="114">
        <f>E11+E12</f>
        <v>1102.8</v>
      </c>
      <c r="F10" s="114"/>
    </row>
    <row r="11" spans="1:6" ht="16.5" customHeight="1">
      <c r="A11" s="173" t="s">
        <v>300</v>
      </c>
      <c r="B11" s="179"/>
      <c r="C11" s="96" t="s">
        <v>81</v>
      </c>
      <c r="D11" s="115">
        <f t="shared" si="0"/>
        <v>1102.57</v>
      </c>
      <c r="E11" s="115">
        <v>1102.57</v>
      </c>
      <c r="F11" s="115"/>
    </row>
    <row r="12" spans="1:6" ht="16.5" customHeight="1">
      <c r="A12" s="173" t="s">
        <v>301</v>
      </c>
      <c r="B12" s="179"/>
      <c r="C12" s="96" t="s">
        <v>246</v>
      </c>
      <c r="D12" s="115">
        <f t="shared" si="0"/>
        <v>0.23</v>
      </c>
      <c r="E12" s="115">
        <v>0.23</v>
      </c>
      <c r="F12" s="115"/>
    </row>
    <row r="13" spans="1:8" s="111" customFormat="1" ht="16.5" customHeight="1">
      <c r="A13" s="180" t="s">
        <v>302</v>
      </c>
      <c r="B13" s="180"/>
      <c r="C13" s="140" t="s">
        <v>247</v>
      </c>
      <c r="D13" s="114">
        <f t="shared" si="0"/>
        <v>23.34</v>
      </c>
      <c r="E13" s="114">
        <f>E14</f>
        <v>15.83</v>
      </c>
      <c r="F13" s="114">
        <f>F14</f>
        <v>7.51</v>
      </c>
      <c r="G13" s="110"/>
      <c r="H13" s="110"/>
    </row>
    <row r="14" spans="1:6" ht="16.5" customHeight="1">
      <c r="A14" s="173" t="s">
        <v>303</v>
      </c>
      <c r="B14" s="173"/>
      <c r="C14" s="141" t="s">
        <v>248</v>
      </c>
      <c r="D14" s="115">
        <f t="shared" si="0"/>
        <v>23.34</v>
      </c>
      <c r="E14" s="115">
        <v>15.83</v>
      </c>
      <c r="F14" s="115">
        <v>7.51</v>
      </c>
    </row>
    <row r="15" spans="1:8" s="111" customFormat="1" ht="16.5" customHeight="1">
      <c r="A15" s="180" t="s">
        <v>304</v>
      </c>
      <c r="B15" s="180"/>
      <c r="C15" s="140" t="s">
        <v>249</v>
      </c>
      <c r="D15" s="114">
        <f t="shared" si="0"/>
        <v>10</v>
      </c>
      <c r="E15" s="114"/>
      <c r="F15" s="114">
        <f>F16</f>
        <v>10</v>
      </c>
      <c r="G15" s="110"/>
      <c r="H15" s="110"/>
    </row>
    <row r="16" spans="1:8" s="111" customFormat="1" ht="16.5" customHeight="1">
      <c r="A16" s="180" t="s">
        <v>305</v>
      </c>
      <c r="B16" s="180"/>
      <c r="C16" s="140" t="s">
        <v>250</v>
      </c>
      <c r="D16" s="114">
        <f t="shared" si="0"/>
        <v>10</v>
      </c>
      <c r="E16" s="114"/>
      <c r="F16" s="114">
        <f>F17</f>
        <v>10</v>
      </c>
      <c r="G16" s="110"/>
      <c r="H16" s="110"/>
    </row>
    <row r="17" spans="1:6" ht="16.5" customHeight="1">
      <c r="A17" s="173" t="s">
        <v>306</v>
      </c>
      <c r="B17" s="173"/>
      <c r="C17" s="96" t="s">
        <v>251</v>
      </c>
      <c r="D17" s="115">
        <f t="shared" si="0"/>
        <v>10</v>
      </c>
      <c r="E17" s="115"/>
      <c r="F17" s="115">
        <v>10</v>
      </c>
    </row>
    <row r="18" spans="1:6" ht="16.5" customHeight="1">
      <c r="A18" s="189" t="s">
        <v>307</v>
      </c>
      <c r="B18" s="189"/>
      <c r="C18" s="97" t="s">
        <v>252</v>
      </c>
      <c r="D18" s="114">
        <f t="shared" si="0"/>
        <v>321.54</v>
      </c>
      <c r="E18" s="114">
        <v>316.54</v>
      </c>
      <c r="F18" s="114">
        <f>F19+F24+F26+F28+F31</f>
        <v>5</v>
      </c>
    </row>
    <row r="19" spans="1:6" ht="16.5" customHeight="1">
      <c r="A19" s="189" t="s">
        <v>308</v>
      </c>
      <c r="B19" s="189"/>
      <c r="C19" s="97" t="s">
        <v>253</v>
      </c>
      <c r="D19" s="114">
        <f t="shared" si="0"/>
        <v>249.61999999999998</v>
      </c>
      <c r="E19" s="114">
        <f>E20+E21+E22+E23</f>
        <v>249.61999999999998</v>
      </c>
      <c r="F19" s="114"/>
    </row>
    <row r="20" spans="1:6" ht="16.5" customHeight="1">
      <c r="A20" s="173" t="s">
        <v>309</v>
      </c>
      <c r="B20" s="173"/>
      <c r="C20" s="96" t="s">
        <v>254</v>
      </c>
      <c r="D20" s="115">
        <f t="shared" si="0"/>
        <v>12.36</v>
      </c>
      <c r="E20" s="115">
        <v>12.36</v>
      </c>
      <c r="F20" s="115"/>
    </row>
    <row r="21" spans="1:6" ht="16.5" customHeight="1">
      <c r="A21" s="173" t="s">
        <v>310</v>
      </c>
      <c r="B21" s="173"/>
      <c r="C21" s="96" t="s">
        <v>255</v>
      </c>
      <c r="D21" s="115">
        <f t="shared" si="0"/>
        <v>16.52</v>
      </c>
      <c r="E21" s="115">
        <v>16.52</v>
      </c>
      <c r="F21" s="115"/>
    </row>
    <row r="22" spans="1:6" ht="16.5" customHeight="1">
      <c r="A22" s="173" t="s">
        <v>311</v>
      </c>
      <c r="B22" s="173"/>
      <c r="C22" s="96" t="s">
        <v>256</v>
      </c>
      <c r="D22" s="115">
        <f t="shared" si="0"/>
        <v>211.51</v>
      </c>
      <c r="E22" s="115">
        <v>211.51</v>
      </c>
      <c r="F22" s="115"/>
    </row>
    <row r="23" spans="1:6" ht="16.5" customHeight="1">
      <c r="A23" s="173" t="s">
        <v>312</v>
      </c>
      <c r="B23" s="173"/>
      <c r="C23" s="96" t="s">
        <v>257</v>
      </c>
      <c r="D23" s="115">
        <f t="shared" si="0"/>
        <v>9.23</v>
      </c>
      <c r="E23" s="115">
        <v>9.23</v>
      </c>
      <c r="F23" s="115"/>
    </row>
    <row r="24" spans="1:6" ht="16.5" customHeight="1">
      <c r="A24" s="189" t="s">
        <v>322</v>
      </c>
      <c r="B24" s="189"/>
      <c r="C24" s="97" t="s">
        <v>258</v>
      </c>
      <c r="D24" s="114">
        <f t="shared" si="0"/>
        <v>5</v>
      </c>
      <c r="E24" s="114"/>
      <c r="F24" s="114">
        <f>F25</f>
        <v>5</v>
      </c>
    </row>
    <row r="25" spans="1:6" ht="16.5" customHeight="1">
      <c r="A25" s="173" t="s">
        <v>313</v>
      </c>
      <c r="B25" s="173"/>
      <c r="C25" s="96" t="s">
        <v>259</v>
      </c>
      <c r="D25" s="115">
        <f t="shared" si="0"/>
        <v>5</v>
      </c>
      <c r="E25" s="115"/>
      <c r="F25" s="115">
        <v>5</v>
      </c>
    </row>
    <row r="26" spans="1:6" ht="16.5" customHeight="1">
      <c r="A26" s="189" t="s">
        <v>314</v>
      </c>
      <c r="B26" s="189"/>
      <c r="C26" s="97" t="s">
        <v>260</v>
      </c>
      <c r="D26" s="114">
        <f t="shared" si="0"/>
        <v>48.6</v>
      </c>
      <c r="E26" s="114">
        <f>E27</f>
        <v>48.6</v>
      </c>
      <c r="F26" s="114"/>
    </row>
    <row r="27" spans="1:6" ht="16.5" customHeight="1">
      <c r="A27" s="173" t="s">
        <v>315</v>
      </c>
      <c r="B27" s="173"/>
      <c r="C27" s="96" t="s">
        <v>261</v>
      </c>
      <c r="D27" s="115">
        <f t="shared" si="0"/>
        <v>48.6</v>
      </c>
      <c r="E27" s="115">
        <v>48.6</v>
      </c>
      <c r="F27" s="115"/>
    </row>
    <row r="28" spans="1:6" ht="16.5" customHeight="1">
      <c r="A28" s="189" t="s">
        <v>316</v>
      </c>
      <c r="B28" s="189"/>
      <c r="C28" s="97" t="s">
        <v>262</v>
      </c>
      <c r="D28" s="114">
        <f t="shared" si="0"/>
        <v>3.6799999999999997</v>
      </c>
      <c r="E28" s="114">
        <f>E29+E30</f>
        <v>3.6799999999999997</v>
      </c>
      <c r="F28" s="114"/>
    </row>
    <row r="29" spans="1:6" ht="16.5" customHeight="1">
      <c r="A29" s="173" t="s">
        <v>317</v>
      </c>
      <c r="B29" s="173"/>
      <c r="C29" s="96" t="s">
        <v>263</v>
      </c>
      <c r="D29" s="115">
        <f t="shared" si="0"/>
        <v>1.38</v>
      </c>
      <c r="E29" s="115">
        <v>1.38</v>
      </c>
      <c r="F29" s="115"/>
    </row>
    <row r="30" spans="1:6" ht="16.5" customHeight="1">
      <c r="A30" s="173" t="s">
        <v>318</v>
      </c>
      <c r="B30" s="173"/>
      <c r="C30" s="96" t="s">
        <v>264</v>
      </c>
      <c r="D30" s="115">
        <f t="shared" si="0"/>
        <v>2.3</v>
      </c>
      <c r="E30" s="115">
        <v>2.3</v>
      </c>
      <c r="F30" s="115"/>
    </row>
    <row r="31" spans="1:6" ht="16.5" customHeight="1">
      <c r="A31" s="189" t="s">
        <v>319</v>
      </c>
      <c r="B31" s="189"/>
      <c r="C31" s="97" t="s">
        <v>265</v>
      </c>
      <c r="D31" s="114">
        <f t="shared" si="0"/>
        <v>14.65</v>
      </c>
      <c r="E31" s="114">
        <f>E32</f>
        <v>14.65</v>
      </c>
      <c r="F31" s="114"/>
    </row>
    <row r="32" spans="1:6" ht="16.5" customHeight="1">
      <c r="A32" s="173" t="s">
        <v>320</v>
      </c>
      <c r="B32" s="173"/>
      <c r="C32" s="96" t="s">
        <v>266</v>
      </c>
      <c r="D32" s="114">
        <f>E32+F32</f>
        <v>14.65</v>
      </c>
      <c r="E32" s="117">
        <v>14.65</v>
      </c>
      <c r="F32" s="115"/>
    </row>
    <row r="33" spans="1:6" ht="16.5" customHeight="1">
      <c r="A33" s="189" t="s">
        <v>321</v>
      </c>
      <c r="B33" s="189"/>
      <c r="C33" s="97" t="s">
        <v>267</v>
      </c>
      <c r="D33" s="114">
        <f>E33+F33</f>
        <v>119.41999999999999</v>
      </c>
      <c r="E33" s="142">
        <f>E34+E37</f>
        <v>119.41999999999999</v>
      </c>
      <c r="F33" s="142"/>
    </row>
    <row r="34" spans="1:6" ht="16.5" customHeight="1">
      <c r="A34" s="189" t="s">
        <v>323</v>
      </c>
      <c r="B34" s="189"/>
      <c r="C34" s="97" t="s">
        <v>268</v>
      </c>
      <c r="D34" s="114">
        <f t="shared" si="0"/>
        <v>111.22999999999999</v>
      </c>
      <c r="E34" s="114">
        <f>E35+E36</f>
        <v>111.22999999999999</v>
      </c>
      <c r="F34" s="114"/>
    </row>
    <row r="35" spans="1:6" ht="16.5" customHeight="1">
      <c r="A35" s="173" t="s">
        <v>324</v>
      </c>
      <c r="B35" s="173"/>
      <c r="C35" s="96" t="s">
        <v>269</v>
      </c>
      <c r="D35" s="115">
        <f t="shared" si="0"/>
        <v>74.49</v>
      </c>
      <c r="E35" s="115">
        <v>74.49</v>
      </c>
      <c r="F35" s="115"/>
    </row>
    <row r="36" spans="1:6" ht="16.5" customHeight="1">
      <c r="A36" s="173" t="s">
        <v>325</v>
      </c>
      <c r="B36" s="173"/>
      <c r="C36" s="96" t="s">
        <v>270</v>
      </c>
      <c r="D36" s="115">
        <f t="shared" si="0"/>
        <v>36.74</v>
      </c>
      <c r="E36" s="115">
        <v>36.74</v>
      </c>
      <c r="F36" s="115"/>
    </row>
    <row r="37" spans="1:6" ht="16.5" customHeight="1">
      <c r="A37" s="189" t="s">
        <v>326</v>
      </c>
      <c r="B37" s="189"/>
      <c r="C37" s="97" t="s">
        <v>271</v>
      </c>
      <c r="D37" s="114">
        <f t="shared" si="0"/>
        <v>8.19</v>
      </c>
      <c r="E37" s="114">
        <f>E38</f>
        <v>8.19</v>
      </c>
      <c r="F37" s="114"/>
    </row>
    <row r="38" spans="1:6" ht="16.5" customHeight="1">
      <c r="A38" s="173" t="s">
        <v>327</v>
      </c>
      <c r="B38" s="173"/>
      <c r="C38" s="96" t="s">
        <v>272</v>
      </c>
      <c r="D38" s="115">
        <f t="shared" si="0"/>
        <v>8.19</v>
      </c>
      <c r="E38" s="115">
        <v>8.19</v>
      </c>
      <c r="F38" s="115"/>
    </row>
    <row r="39" spans="1:6" ht="16.5" customHeight="1">
      <c r="A39" s="189" t="s">
        <v>328</v>
      </c>
      <c r="B39" s="189"/>
      <c r="C39" s="97" t="s">
        <v>273</v>
      </c>
      <c r="D39" s="114">
        <f>E39+F39</f>
        <v>361.1</v>
      </c>
      <c r="E39" s="114"/>
      <c r="F39" s="114">
        <f>F40+F42</f>
        <v>361.1</v>
      </c>
    </row>
    <row r="40" spans="1:6" ht="16.5" customHeight="1">
      <c r="A40" s="189" t="s">
        <v>372</v>
      </c>
      <c r="B40" s="189"/>
      <c r="C40" s="97" t="s">
        <v>373</v>
      </c>
      <c r="D40" s="114">
        <f t="shared" si="0"/>
        <v>8</v>
      </c>
      <c r="E40" s="114"/>
      <c r="F40" s="114">
        <f>F41</f>
        <v>8</v>
      </c>
    </row>
    <row r="41" spans="1:6" ht="16.5" customHeight="1">
      <c r="A41" s="173" t="s">
        <v>374</v>
      </c>
      <c r="B41" s="173"/>
      <c r="C41" s="141" t="s">
        <v>375</v>
      </c>
      <c r="D41" s="115">
        <f t="shared" si="0"/>
        <v>8</v>
      </c>
      <c r="E41" s="115"/>
      <c r="F41" s="115">
        <v>8</v>
      </c>
    </row>
    <row r="42" spans="1:11" ht="16.5" customHeight="1">
      <c r="A42" s="189" t="s">
        <v>329</v>
      </c>
      <c r="B42" s="189"/>
      <c r="C42" s="97" t="s">
        <v>274</v>
      </c>
      <c r="D42" s="114">
        <f>E42+F42</f>
        <v>353.1</v>
      </c>
      <c r="E42" s="114"/>
      <c r="F42" s="114">
        <f>F43</f>
        <v>353.1</v>
      </c>
      <c r="I42"/>
      <c r="J42"/>
      <c r="K42"/>
    </row>
    <row r="43" spans="1:11" ht="16.5" customHeight="1">
      <c r="A43" s="173" t="s">
        <v>330</v>
      </c>
      <c r="B43" s="173"/>
      <c r="C43" s="96" t="s">
        <v>275</v>
      </c>
      <c r="D43" s="115">
        <f>E43+F43</f>
        <v>353.1</v>
      </c>
      <c r="E43" s="115"/>
      <c r="F43" s="115">
        <v>353.1</v>
      </c>
      <c r="I43"/>
      <c r="J43"/>
      <c r="K43"/>
    </row>
    <row r="44" spans="1:11" ht="16.5" customHeight="1">
      <c r="A44" s="189" t="s">
        <v>331</v>
      </c>
      <c r="B44" s="189"/>
      <c r="C44" s="97" t="s">
        <v>276</v>
      </c>
      <c r="D44" s="114">
        <v>28326.29</v>
      </c>
      <c r="E44" s="114">
        <v>1328.57</v>
      </c>
      <c r="F44" s="114">
        <f>F45+F57+F59+F61+F65+F67</f>
        <v>26997.709999999995</v>
      </c>
      <c r="I44"/>
      <c r="J44"/>
      <c r="K44"/>
    </row>
    <row r="45" spans="1:11" ht="16.5" customHeight="1">
      <c r="A45" s="189" t="s">
        <v>332</v>
      </c>
      <c r="B45" s="189"/>
      <c r="C45" s="97" t="s">
        <v>277</v>
      </c>
      <c r="D45" s="114">
        <v>23938.5</v>
      </c>
      <c r="E45" s="114">
        <v>1320.92</v>
      </c>
      <c r="F45" s="114">
        <f>F46+F47+F48+F49+F50+F51+F52+F53+F54+F55+F56</f>
        <v>22617.569999999996</v>
      </c>
      <c r="I45"/>
      <c r="J45"/>
      <c r="K45"/>
    </row>
    <row r="46" spans="1:11" ht="16.5" customHeight="1">
      <c r="A46" s="173" t="s">
        <v>333</v>
      </c>
      <c r="B46" s="173"/>
      <c r="C46" s="96" t="s">
        <v>81</v>
      </c>
      <c r="D46" s="115">
        <f t="shared" si="0"/>
        <v>650.59</v>
      </c>
      <c r="E46" s="115">
        <v>650.59</v>
      </c>
      <c r="F46" s="115"/>
      <c r="I46"/>
      <c r="J46"/>
      <c r="K46"/>
    </row>
    <row r="47" spans="1:11" ht="16.5" customHeight="1">
      <c r="A47" s="173" t="s">
        <v>336</v>
      </c>
      <c r="B47" s="173"/>
      <c r="C47" s="96" t="s">
        <v>278</v>
      </c>
      <c r="D47" s="115">
        <f t="shared" si="0"/>
        <v>670.34</v>
      </c>
      <c r="E47" s="115">
        <v>670.34</v>
      </c>
      <c r="F47" s="115"/>
      <c r="I47"/>
      <c r="J47"/>
      <c r="K47"/>
    </row>
    <row r="48" spans="1:11" ht="16.5" customHeight="1">
      <c r="A48" s="173" t="s">
        <v>337</v>
      </c>
      <c r="B48" s="173"/>
      <c r="C48" s="96" t="s">
        <v>279</v>
      </c>
      <c r="D48" s="115">
        <f t="shared" si="0"/>
        <v>206.6</v>
      </c>
      <c r="E48" s="115"/>
      <c r="F48" s="115">
        <v>206.6</v>
      </c>
      <c r="I48"/>
      <c r="J48"/>
      <c r="K48"/>
    </row>
    <row r="49" spans="1:11" ht="16.5" customHeight="1">
      <c r="A49" s="173" t="s">
        <v>335</v>
      </c>
      <c r="B49" s="173"/>
      <c r="C49" s="96" t="s">
        <v>280</v>
      </c>
      <c r="D49" s="115">
        <f t="shared" si="0"/>
        <v>1.2</v>
      </c>
      <c r="E49" s="115"/>
      <c r="F49" s="115">
        <v>1.2</v>
      </c>
      <c r="I49"/>
      <c r="J49"/>
      <c r="K49"/>
    </row>
    <row r="50" spans="1:11" ht="16.5" customHeight="1">
      <c r="A50" s="173" t="s">
        <v>383</v>
      </c>
      <c r="B50" s="173"/>
      <c r="C50" s="143" t="s">
        <v>384</v>
      </c>
      <c r="D50" s="115">
        <f t="shared" si="0"/>
        <v>2.04</v>
      </c>
      <c r="E50" s="115"/>
      <c r="F50" s="115">
        <v>2.04</v>
      </c>
      <c r="I50"/>
      <c r="J50"/>
      <c r="K50"/>
    </row>
    <row r="51" spans="1:11" ht="16.5" customHeight="1">
      <c r="A51" s="173" t="s">
        <v>338</v>
      </c>
      <c r="B51" s="173"/>
      <c r="C51" s="96" t="s">
        <v>281</v>
      </c>
      <c r="D51" s="115">
        <f t="shared" si="0"/>
        <v>100</v>
      </c>
      <c r="E51" s="115"/>
      <c r="F51" s="115">
        <v>100</v>
      </c>
      <c r="I51"/>
      <c r="J51"/>
      <c r="K51"/>
    </row>
    <row r="52" spans="1:11" ht="16.5" customHeight="1">
      <c r="A52" s="173" t="s">
        <v>339</v>
      </c>
      <c r="B52" s="173"/>
      <c r="C52" s="96" t="s">
        <v>282</v>
      </c>
      <c r="D52" s="115">
        <f t="shared" si="0"/>
        <v>20.26</v>
      </c>
      <c r="E52" s="115"/>
      <c r="F52" s="115">
        <v>20.26</v>
      </c>
      <c r="I52"/>
      <c r="J52"/>
      <c r="K52"/>
    </row>
    <row r="53" spans="1:11" ht="16.5" customHeight="1">
      <c r="A53" s="173" t="s">
        <v>340</v>
      </c>
      <c r="B53" s="173"/>
      <c r="C53" s="96" t="s">
        <v>283</v>
      </c>
      <c r="D53" s="115">
        <f t="shared" si="0"/>
        <v>14.57</v>
      </c>
      <c r="E53" s="115"/>
      <c r="F53" s="115">
        <v>14.57</v>
      </c>
      <c r="I53"/>
      <c r="J53"/>
      <c r="K53"/>
    </row>
    <row r="54" spans="1:11" ht="16.5" customHeight="1">
      <c r="A54" s="173" t="s">
        <v>341</v>
      </c>
      <c r="B54" s="173"/>
      <c r="C54" s="96" t="s">
        <v>284</v>
      </c>
      <c r="D54" s="115">
        <f t="shared" si="0"/>
        <v>31</v>
      </c>
      <c r="E54" s="115"/>
      <c r="F54" s="115">
        <v>31</v>
      </c>
      <c r="I54"/>
      <c r="J54"/>
      <c r="K54"/>
    </row>
    <row r="55" spans="1:11" ht="16.5" customHeight="1">
      <c r="A55" s="173" t="s">
        <v>342</v>
      </c>
      <c r="B55" s="173"/>
      <c r="C55" s="96" t="s">
        <v>285</v>
      </c>
      <c r="D55" s="115">
        <f t="shared" si="0"/>
        <v>19777.44</v>
      </c>
      <c r="E55" s="115"/>
      <c r="F55" s="115">
        <v>19777.44</v>
      </c>
      <c r="I55"/>
      <c r="J55"/>
      <c r="K55"/>
    </row>
    <row r="56" spans="1:11" ht="16.5" customHeight="1">
      <c r="A56" s="173" t="s">
        <v>344</v>
      </c>
      <c r="B56" s="173"/>
      <c r="C56" s="96" t="s">
        <v>287</v>
      </c>
      <c r="D56" s="115">
        <f t="shared" si="0"/>
        <v>2464.46</v>
      </c>
      <c r="E56" s="115"/>
      <c r="F56" s="115">
        <v>2464.46</v>
      </c>
      <c r="I56"/>
      <c r="J56"/>
      <c r="K56"/>
    </row>
    <row r="57" spans="1:11" ht="16.5" customHeight="1">
      <c r="A57" s="189" t="s">
        <v>345</v>
      </c>
      <c r="B57" s="189"/>
      <c r="C57" s="97" t="s">
        <v>348</v>
      </c>
      <c r="D57" s="114">
        <f t="shared" si="0"/>
        <v>4.83</v>
      </c>
      <c r="E57" s="114">
        <f>E58</f>
        <v>4.83</v>
      </c>
      <c r="F57" s="114"/>
      <c r="I57"/>
      <c r="J57"/>
      <c r="K57"/>
    </row>
    <row r="58" spans="1:11" ht="16.5" customHeight="1">
      <c r="A58" s="173" t="s">
        <v>346</v>
      </c>
      <c r="B58" s="173"/>
      <c r="C58" s="96" t="s">
        <v>349</v>
      </c>
      <c r="D58" s="115">
        <f t="shared" si="0"/>
        <v>4.83</v>
      </c>
      <c r="E58" s="115">
        <v>4.83</v>
      </c>
      <c r="F58" s="115"/>
      <c r="I58"/>
      <c r="J58"/>
      <c r="K58"/>
    </row>
    <row r="59" spans="1:11" ht="16.5" customHeight="1">
      <c r="A59" s="189" t="s">
        <v>347</v>
      </c>
      <c r="B59" s="189"/>
      <c r="C59" s="97" t="s">
        <v>288</v>
      </c>
      <c r="D59" s="114">
        <f t="shared" si="0"/>
        <v>2.83</v>
      </c>
      <c r="E59" s="114">
        <f>E60</f>
        <v>2.83</v>
      </c>
      <c r="F59" s="114"/>
      <c r="I59"/>
      <c r="J59"/>
      <c r="K59"/>
    </row>
    <row r="60" spans="1:11" ht="16.5" customHeight="1">
      <c r="A60" s="173" t="s">
        <v>350</v>
      </c>
      <c r="B60" s="173"/>
      <c r="C60" s="96" t="s">
        <v>81</v>
      </c>
      <c r="D60" s="115">
        <f t="shared" si="0"/>
        <v>2.83</v>
      </c>
      <c r="E60" s="115">
        <v>2.83</v>
      </c>
      <c r="F60" s="115"/>
      <c r="I60"/>
      <c r="J60"/>
      <c r="K60"/>
    </row>
    <row r="61" spans="1:11" ht="16.5" customHeight="1">
      <c r="A61" s="189" t="s">
        <v>351</v>
      </c>
      <c r="B61" s="189"/>
      <c r="C61" s="97" t="s">
        <v>289</v>
      </c>
      <c r="D61" s="114">
        <f t="shared" si="0"/>
        <v>2966.36</v>
      </c>
      <c r="E61" s="114"/>
      <c r="F61" s="114">
        <f>F62+F63+F64</f>
        <v>2966.36</v>
      </c>
      <c r="I61"/>
      <c r="J61"/>
      <c r="K61"/>
    </row>
    <row r="62" spans="1:11" ht="16.5" customHeight="1">
      <c r="A62" s="173" t="s">
        <v>352</v>
      </c>
      <c r="B62" s="173"/>
      <c r="C62" s="96" t="s">
        <v>290</v>
      </c>
      <c r="D62" s="115">
        <f aca="true" t="shared" si="1" ref="D62:D74">E62+F62</f>
        <v>362.23</v>
      </c>
      <c r="E62" s="115"/>
      <c r="F62" s="115">
        <v>362.23</v>
      </c>
      <c r="I62"/>
      <c r="J62"/>
      <c r="K62"/>
    </row>
    <row r="63" spans="1:11" ht="16.5" customHeight="1">
      <c r="A63" s="173" t="s">
        <v>353</v>
      </c>
      <c r="B63" s="173"/>
      <c r="C63" s="96" t="s">
        <v>291</v>
      </c>
      <c r="D63" s="115">
        <f t="shared" si="1"/>
        <v>99</v>
      </c>
      <c r="E63" s="115"/>
      <c r="F63" s="115">
        <v>99</v>
      </c>
      <c r="I63"/>
      <c r="J63"/>
      <c r="K63"/>
    </row>
    <row r="64" spans="1:11" ht="16.5" customHeight="1">
      <c r="A64" s="173" t="s">
        <v>354</v>
      </c>
      <c r="B64" s="173"/>
      <c r="C64" s="96" t="s">
        <v>292</v>
      </c>
      <c r="D64" s="115">
        <f t="shared" si="1"/>
        <v>2505.13</v>
      </c>
      <c r="E64" s="115"/>
      <c r="F64" s="115">
        <v>2505.13</v>
      </c>
      <c r="I64"/>
      <c r="J64"/>
      <c r="K64"/>
    </row>
    <row r="65" spans="1:8" ht="16.5" customHeight="1">
      <c r="A65" s="189" t="s">
        <v>355</v>
      </c>
      <c r="B65" s="189"/>
      <c r="C65" s="97" t="s">
        <v>293</v>
      </c>
      <c r="D65" s="114">
        <f t="shared" si="1"/>
        <v>142</v>
      </c>
      <c r="E65" s="114"/>
      <c r="F65" s="114">
        <f>F66</f>
        <v>142</v>
      </c>
      <c r="G65" s="1"/>
      <c r="H65" s="1"/>
    </row>
    <row r="66" spans="1:8" ht="16.5" customHeight="1">
      <c r="A66" s="173" t="s">
        <v>356</v>
      </c>
      <c r="B66" s="173"/>
      <c r="C66" s="96" t="s">
        <v>294</v>
      </c>
      <c r="D66" s="115">
        <f t="shared" si="1"/>
        <v>142</v>
      </c>
      <c r="E66" s="115"/>
      <c r="F66" s="115">
        <v>142</v>
      </c>
      <c r="G66" s="1"/>
      <c r="H66" s="1"/>
    </row>
    <row r="67" spans="1:8" ht="16.5" customHeight="1">
      <c r="A67" s="189" t="s">
        <v>357</v>
      </c>
      <c r="B67" s="189"/>
      <c r="C67" s="97" t="s">
        <v>295</v>
      </c>
      <c r="D67" s="114">
        <f t="shared" si="1"/>
        <v>1271.78</v>
      </c>
      <c r="E67" s="114"/>
      <c r="F67" s="114">
        <f>F68</f>
        <v>1271.78</v>
      </c>
      <c r="G67" s="1"/>
      <c r="H67" s="1"/>
    </row>
    <row r="68" spans="1:8" ht="16.5" customHeight="1">
      <c r="A68" s="173" t="s">
        <v>358</v>
      </c>
      <c r="B68" s="173"/>
      <c r="C68" s="96" t="s">
        <v>296</v>
      </c>
      <c r="D68" s="115">
        <f t="shared" si="1"/>
        <v>1271.78</v>
      </c>
      <c r="E68" s="115"/>
      <c r="F68" s="115">
        <v>1271.78</v>
      </c>
      <c r="G68" s="1"/>
      <c r="H68" s="1"/>
    </row>
    <row r="69" spans="1:8" ht="16.5" customHeight="1">
      <c r="A69" s="189" t="s">
        <v>359</v>
      </c>
      <c r="B69" s="189"/>
      <c r="C69" s="97" t="s">
        <v>297</v>
      </c>
      <c r="D69" s="114">
        <f t="shared" si="1"/>
        <v>171.5</v>
      </c>
      <c r="E69" s="114">
        <f>E70</f>
        <v>171.5</v>
      </c>
      <c r="F69" s="114"/>
      <c r="G69" s="1"/>
      <c r="H69" s="1"/>
    </row>
    <row r="70" spans="1:8" ht="16.5" customHeight="1">
      <c r="A70" s="189" t="s">
        <v>360</v>
      </c>
      <c r="B70" s="189"/>
      <c r="C70" s="97" t="s">
        <v>298</v>
      </c>
      <c r="D70" s="114">
        <f t="shared" si="1"/>
        <v>171.5</v>
      </c>
      <c r="E70" s="114">
        <f>E71</f>
        <v>171.5</v>
      </c>
      <c r="F70" s="114"/>
      <c r="G70" s="1"/>
      <c r="H70" s="1"/>
    </row>
    <row r="71" spans="1:8" ht="16.5" customHeight="1">
      <c r="A71" s="173" t="s">
        <v>361</v>
      </c>
      <c r="B71" s="173"/>
      <c r="C71" s="96" t="s">
        <v>145</v>
      </c>
      <c r="D71" s="115">
        <f t="shared" si="1"/>
        <v>171.5</v>
      </c>
      <c r="E71" s="115">
        <v>171.5</v>
      </c>
      <c r="F71" s="115"/>
      <c r="G71" s="1"/>
      <c r="H71" s="1"/>
    </row>
    <row r="72" spans="1:8" ht="16.5" customHeight="1">
      <c r="A72" s="189" t="s">
        <v>376</v>
      </c>
      <c r="B72" s="189"/>
      <c r="C72" s="97" t="s">
        <v>379</v>
      </c>
      <c r="D72" s="114">
        <f t="shared" si="1"/>
        <v>337.72</v>
      </c>
      <c r="E72" s="114"/>
      <c r="F72" s="114">
        <f>F73</f>
        <v>337.72</v>
      </c>
      <c r="G72" s="1"/>
      <c r="H72" s="1"/>
    </row>
    <row r="73" spans="1:8" ht="16.5" customHeight="1">
      <c r="A73" s="189" t="s">
        <v>377</v>
      </c>
      <c r="B73" s="189"/>
      <c r="C73" s="97" t="s">
        <v>379</v>
      </c>
      <c r="D73" s="114">
        <f t="shared" si="1"/>
        <v>337.72</v>
      </c>
      <c r="E73" s="114"/>
      <c r="F73" s="114">
        <f>F74</f>
        <v>337.72</v>
      </c>
      <c r="G73" s="1"/>
      <c r="H73" s="1"/>
    </row>
    <row r="74" spans="1:8" ht="16.5" customHeight="1">
      <c r="A74" s="173" t="s">
        <v>378</v>
      </c>
      <c r="B74" s="173"/>
      <c r="C74" s="96" t="s">
        <v>380</v>
      </c>
      <c r="D74" s="115">
        <f t="shared" si="1"/>
        <v>337.72</v>
      </c>
      <c r="E74" s="115"/>
      <c r="F74" s="115">
        <v>337.72</v>
      </c>
      <c r="G74" s="1"/>
      <c r="H74" s="1"/>
    </row>
    <row r="75" spans="1:8" ht="46.5" customHeight="1">
      <c r="A75" s="195" t="s">
        <v>108</v>
      </c>
      <c r="B75" s="195"/>
      <c r="C75" s="195"/>
      <c r="D75" s="195"/>
      <c r="E75" s="195"/>
      <c r="F75" s="195"/>
      <c r="G75" s="1"/>
      <c r="H75" s="1"/>
    </row>
    <row r="76" spans="7:8" ht="14.25">
      <c r="G76" s="1"/>
      <c r="H76" s="1"/>
    </row>
    <row r="77" spans="7:8" ht="14.25">
      <c r="G77" s="1"/>
      <c r="H77" s="1"/>
    </row>
    <row r="78" spans="7:8" ht="14.25">
      <c r="G78" s="1"/>
      <c r="H78" s="1"/>
    </row>
    <row r="79" spans="7:8" ht="14.25">
      <c r="G79" s="1"/>
      <c r="H79" s="1"/>
    </row>
    <row r="80" spans="7:8" ht="14.25">
      <c r="G80" s="1"/>
      <c r="H80" s="1"/>
    </row>
    <row r="81" spans="7:8" ht="14.25">
      <c r="G81" s="1"/>
      <c r="H81" s="1"/>
    </row>
    <row r="82" spans="7:8" ht="14.25">
      <c r="G82" s="1"/>
      <c r="H82" s="1"/>
    </row>
    <row r="83" spans="7:8" ht="14.25">
      <c r="G83" s="1"/>
      <c r="H83" s="1"/>
    </row>
    <row r="84" spans="7:8" ht="14.25">
      <c r="G84" s="1"/>
      <c r="H84" s="1"/>
    </row>
    <row r="85" spans="7:8" ht="14.25">
      <c r="G85" s="1"/>
      <c r="H85" s="1"/>
    </row>
    <row r="86" spans="7:8" ht="14.25">
      <c r="G86" s="1"/>
      <c r="H86" s="1"/>
    </row>
    <row r="87" spans="7:8" ht="14.25">
      <c r="G87" s="1"/>
      <c r="H87" s="1"/>
    </row>
    <row r="88" spans="7:8" ht="14.25">
      <c r="G88" s="1"/>
      <c r="H88" s="1"/>
    </row>
  </sheetData>
  <sheetProtection/>
  <mergeCells count="78">
    <mergeCell ref="A15:B15"/>
    <mergeCell ref="B3:C3"/>
    <mergeCell ref="A75:F75"/>
    <mergeCell ref="A50:B50"/>
    <mergeCell ref="A51:B51"/>
    <mergeCell ref="A52:B52"/>
    <mergeCell ref="A53:B53"/>
    <mergeCell ref="A54:B54"/>
    <mergeCell ref="A55:B55"/>
    <mergeCell ref="A56:B56"/>
    <mergeCell ref="A57:B57"/>
    <mergeCell ref="A58:B58"/>
    <mergeCell ref="A69:B69"/>
    <mergeCell ref="A70:B70"/>
    <mergeCell ref="A71:B71"/>
    <mergeCell ref="A72:B72"/>
    <mergeCell ref="A59:B59"/>
    <mergeCell ref="A60:B60"/>
    <mergeCell ref="A61:B61"/>
    <mergeCell ref="A62:B62"/>
    <mergeCell ref="A73:B73"/>
    <mergeCell ref="A74:B74"/>
    <mergeCell ref="A63:B63"/>
    <mergeCell ref="A64:B64"/>
    <mergeCell ref="A65:B65"/>
    <mergeCell ref="A66:B66"/>
    <mergeCell ref="A67:B67"/>
    <mergeCell ref="A68:B68"/>
    <mergeCell ref="A46:B46"/>
    <mergeCell ref="A47:B47"/>
    <mergeCell ref="A48:B48"/>
    <mergeCell ref="A49:B49"/>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D5:D6"/>
    <mergeCell ref="E5:E6"/>
    <mergeCell ref="A5:B6"/>
    <mergeCell ref="A10:B10"/>
    <mergeCell ref="F5:F6"/>
    <mergeCell ref="A1:F1"/>
    <mergeCell ref="A4:C4"/>
    <mergeCell ref="D4:F4"/>
    <mergeCell ref="A7:C7"/>
    <mergeCell ref="A8:C8"/>
    <mergeCell ref="A11:B11"/>
    <mergeCell ref="A12:B12"/>
    <mergeCell ref="A13:B13"/>
    <mergeCell ref="A14:B14"/>
    <mergeCell ref="A9:B9"/>
    <mergeCell ref="C5:C6"/>
  </mergeCells>
  <printOptions horizontalCentered="1"/>
  <pageMargins left="0.35433070866141736" right="0.35433070866141736" top="0.1968503937007874" bottom="0.1968503937007874" header="0.5118110236220472" footer="0.1968503937007874"/>
  <pageSetup horizontalDpi="600" verticalDpi="600" orientation="landscape" paperSize="9" scale="88" r:id="rId1"/>
  <rowBreaks count="2" manualBreakCount="2">
    <brk id="32" max="5" man="1"/>
    <brk id="60" max="5" man="1"/>
  </rowBreaks>
</worksheet>
</file>

<file path=xl/worksheets/sheet6.xml><?xml version="1.0" encoding="utf-8"?>
<worksheet xmlns="http://schemas.openxmlformats.org/spreadsheetml/2006/main" xmlns:r="http://schemas.openxmlformats.org/officeDocument/2006/relationships">
  <dimension ref="A1:I34"/>
  <sheetViews>
    <sheetView showZeros="0" zoomScalePageLayoutView="0" workbookViewId="0" topLeftCell="A1">
      <selection activeCell="A3" sqref="A3:B3"/>
    </sheetView>
  </sheetViews>
  <sheetFormatPr defaultColWidth="9.00390625" defaultRowHeight="14.25"/>
  <cols>
    <col min="1" max="1" width="8.00390625" style="26" bestFit="1" customWidth="1"/>
    <col min="2" max="2" width="29.00390625" style="26" customWidth="1"/>
    <col min="3" max="3" width="11.25390625" style="122" customWidth="1"/>
    <col min="4" max="4" width="8.00390625" style="26" customWidth="1"/>
    <col min="5" max="5" width="19.00390625" style="26" bestFit="1" customWidth="1"/>
    <col min="6" max="6" width="11.375" style="26" customWidth="1"/>
    <col min="7" max="7" width="8.00390625" style="26" customWidth="1"/>
    <col min="8" max="8" width="36.75390625" style="26" customWidth="1"/>
    <col min="9" max="9" width="12.125" style="122" customWidth="1"/>
    <col min="10" max="10" width="8.50390625" style="26" customWidth="1"/>
    <col min="11" max="16384" width="9.00390625" style="26" customWidth="1"/>
  </cols>
  <sheetData>
    <row r="1" spans="1:9" ht="25.5">
      <c r="A1" s="196" t="s">
        <v>109</v>
      </c>
      <c r="B1" s="196"/>
      <c r="C1" s="196"/>
      <c r="D1" s="196"/>
      <c r="E1" s="196"/>
      <c r="F1" s="196"/>
      <c r="G1" s="196"/>
      <c r="H1" s="196"/>
      <c r="I1" s="196"/>
    </row>
    <row r="2" spans="1:9" s="23" customFormat="1" ht="14.25" customHeight="1">
      <c r="A2" s="2"/>
      <c r="B2" s="2"/>
      <c r="C2" s="119"/>
      <c r="D2" s="3"/>
      <c r="E2" s="3"/>
      <c r="F2" s="3"/>
      <c r="G2" s="3"/>
      <c r="H2" s="3"/>
      <c r="I2" s="123" t="s">
        <v>110</v>
      </c>
    </row>
    <row r="3" spans="1:9" s="24" customFormat="1" ht="15" customHeight="1">
      <c r="A3" s="199" t="s">
        <v>387</v>
      </c>
      <c r="B3" s="200"/>
      <c r="C3" s="120"/>
      <c r="D3" s="27"/>
      <c r="E3" s="27"/>
      <c r="F3" s="27"/>
      <c r="G3" s="27"/>
      <c r="H3" s="27"/>
      <c r="I3" s="124" t="s">
        <v>3</v>
      </c>
    </row>
    <row r="4" spans="1:9" s="25" customFormat="1" ht="30.75" customHeight="1">
      <c r="A4" s="28" t="s">
        <v>111</v>
      </c>
      <c r="B4" s="28" t="s">
        <v>77</v>
      </c>
      <c r="C4" s="121" t="s">
        <v>8</v>
      </c>
      <c r="D4" s="28" t="s">
        <v>111</v>
      </c>
      <c r="E4" s="28" t="s">
        <v>77</v>
      </c>
      <c r="F4" s="28" t="s">
        <v>8</v>
      </c>
      <c r="G4" s="28" t="s">
        <v>111</v>
      </c>
      <c r="H4" s="28" t="s">
        <v>77</v>
      </c>
      <c r="I4" s="121" t="s">
        <v>8</v>
      </c>
    </row>
    <row r="5" spans="1:9" s="128" customFormat="1" ht="15.75" customHeight="1">
      <c r="A5" s="125">
        <v>301</v>
      </c>
      <c r="B5" s="126" t="s">
        <v>112</v>
      </c>
      <c r="C5" s="130">
        <v>2363.65</v>
      </c>
      <c r="D5" s="125">
        <v>302</v>
      </c>
      <c r="E5" s="126" t="s">
        <v>113</v>
      </c>
      <c r="F5" s="131">
        <f>SUM(F6:F32)</f>
        <v>268.52</v>
      </c>
      <c r="G5" s="125">
        <v>307</v>
      </c>
      <c r="H5" s="126" t="s">
        <v>114</v>
      </c>
      <c r="I5" s="130">
        <f>I6+I7</f>
        <v>0</v>
      </c>
    </row>
    <row r="6" spans="1:9" s="128" customFormat="1" ht="15.75" customHeight="1">
      <c r="A6" s="125">
        <v>30101</v>
      </c>
      <c r="B6" s="126" t="s">
        <v>115</v>
      </c>
      <c r="C6" s="130">
        <v>789.15</v>
      </c>
      <c r="D6" s="125">
        <v>30201</v>
      </c>
      <c r="E6" s="126" t="s">
        <v>116</v>
      </c>
      <c r="F6" s="131">
        <v>34.49</v>
      </c>
      <c r="G6" s="125">
        <v>30701</v>
      </c>
      <c r="H6" s="126" t="s">
        <v>117</v>
      </c>
      <c r="I6" s="130"/>
    </row>
    <row r="7" spans="1:9" s="128" customFormat="1" ht="15.75" customHeight="1">
      <c r="A7" s="125">
        <v>30102</v>
      </c>
      <c r="B7" s="126" t="s">
        <v>118</v>
      </c>
      <c r="C7" s="130">
        <v>525.37</v>
      </c>
      <c r="D7" s="125">
        <v>30202</v>
      </c>
      <c r="E7" s="126" t="s">
        <v>119</v>
      </c>
      <c r="F7" s="131">
        <v>11.53</v>
      </c>
      <c r="G7" s="125">
        <v>30702</v>
      </c>
      <c r="H7" s="126" t="s">
        <v>120</v>
      </c>
      <c r="I7" s="130"/>
    </row>
    <row r="8" spans="1:9" s="128" customFormat="1" ht="15.75" customHeight="1">
      <c r="A8" s="125">
        <v>30103</v>
      </c>
      <c r="B8" s="126" t="s">
        <v>121</v>
      </c>
      <c r="C8" s="130">
        <v>193.39</v>
      </c>
      <c r="D8" s="125">
        <v>30203</v>
      </c>
      <c r="E8" s="126" t="s">
        <v>122</v>
      </c>
      <c r="F8" s="131">
        <v>0.34</v>
      </c>
      <c r="G8" s="125">
        <v>310</v>
      </c>
      <c r="H8" s="126" t="s">
        <v>123</v>
      </c>
      <c r="I8" s="130">
        <f>I9+I10+I11+I12+I13+I14+I15+I16+I17+I18+I19+I20+I21+I22+I23+I24</f>
        <v>1.41</v>
      </c>
    </row>
    <row r="9" spans="1:9" s="128" customFormat="1" ht="15.75" customHeight="1">
      <c r="A9" s="125">
        <v>30106</v>
      </c>
      <c r="B9" s="126" t="s">
        <v>124</v>
      </c>
      <c r="C9" s="130"/>
      <c r="D9" s="125">
        <v>30204</v>
      </c>
      <c r="E9" s="126" t="s">
        <v>125</v>
      </c>
      <c r="F9" s="131"/>
      <c r="G9" s="125">
        <v>31001</v>
      </c>
      <c r="H9" s="126" t="s">
        <v>126</v>
      </c>
      <c r="I9" s="130"/>
    </row>
    <row r="10" spans="1:9" s="128" customFormat="1" ht="15.75" customHeight="1">
      <c r="A10" s="125">
        <v>30107</v>
      </c>
      <c r="B10" s="126" t="s">
        <v>127</v>
      </c>
      <c r="C10" s="130">
        <v>240.2</v>
      </c>
      <c r="D10" s="125">
        <v>30205</v>
      </c>
      <c r="E10" s="126" t="s">
        <v>128</v>
      </c>
      <c r="F10" s="131">
        <v>0.12</v>
      </c>
      <c r="G10" s="125">
        <v>31002</v>
      </c>
      <c r="H10" s="126" t="s">
        <v>129</v>
      </c>
      <c r="I10" s="130">
        <v>1.41</v>
      </c>
    </row>
    <row r="11" spans="1:9" s="128" customFormat="1" ht="15.75" customHeight="1">
      <c r="A11" s="125">
        <v>30108</v>
      </c>
      <c r="B11" s="126" t="s">
        <v>130</v>
      </c>
      <c r="C11" s="130">
        <v>225.06</v>
      </c>
      <c r="D11" s="125">
        <v>30206</v>
      </c>
      <c r="E11" s="126" t="s">
        <v>131</v>
      </c>
      <c r="F11" s="131">
        <v>3.94</v>
      </c>
      <c r="G11" s="125">
        <v>31003</v>
      </c>
      <c r="H11" s="126" t="s">
        <v>132</v>
      </c>
      <c r="I11" s="130"/>
    </row>
    <row r="12" spans="1:9" s="128" customFormat="1" ht="15.75" customHeight="1">
      <c r="A12" s="125">
        <v>30109</v>
      </c>
      <c r="B12" s="126" t="s">
        <v>133</v>
      </c>
      <c r="C12" s="130">
        <v>20.74</v>
      </c>
      <c r="D12" s="125">
        <v>30207</v>
      </c>
      <c r="E12" s="126" t="s">
        <v>134</v>
      </c>
      <c r="F12" s="131">
        <v>5.41</v>
      </c>
      <c r="G12" s="125">
        <v>31005</v>
      </c>
      <c r="H12" s="126" t="s">
        <v>135</v>
      </c>
      <c r="I12" s="130"/>
    </row>
    <row r="13" spans="1:9" s="128" customFormat="1" ht="15.75" customHeight="1">
      <c r="A13" s="125">
        <v>30110</v>
      </c>
      <c r="B13" s="126" t="s">
        <v>136</v>
      </c>
      <c r="C13" s="130">
        <v>124.26</v>
      </c>
      <c r="D13" s="125">
        <v>30208</v>
      </c>
      <c r="E13" s="126" t="s">
        <v>137</v>
      </c>
      <c r="F13" s="131">
        <v>37.59</v>
      </c>
      <c r="G13" s="125">
        <v>31006</v>
      </c>
      <c r="H13" s="126" t="s">
        <v>138</v>
      </c>
      <c r="I13" s="130"/>
    </row>
    <row r="14" spans="1:9" s="128" customFormat="1" ht="15.75" customHeight="1">
      <c r="A14" s="125">
        <v>30111</v>
      </c>
      <c r="B14" s="126" t="s">
        <v>139</v>
      </c>
      <c r="C14" s="130"/>
      <c r="D14" s="125">
        <v>30209</v>
      </c>
      <c r="E14" s="126" t="s">
        <v>140</v>
      </c>
      <c r="F14" s="131">
        <v>0.28</v>
      </c>
      <c r="G14" s="125">
        <v>31007</v>
      </c>
      <c r="H14" s="126" t="s">
        <v>141</v>
      </c>
      <c r="I14" s="130"/>
    </row>
    <row r="15" spans="1:9" s="128" customFormat="1" ht="15.75" customHeight="1">
      <c r="A15" s="125">
        <v>30112</v>
      </c>
      <c r="B15" s="126" t="s">
        <v>142</v>
      </c>
      <c r="C15" s="130">
        <v>19.05</v>
      </c>
      <c r="D15" s="125">
        <v>30211</v>
      </c>
      <c r="E15" s="126" t="s">
        <v>143</v>
      </c>
      <c r="F15" s="131">
        <v>43.38</v>
      </c>
      <c r="G15" s="125">
        <v>31008</v>
      </c>
      <c r="H15" s="126" t="s">
        <v>144</v>
      </c>
      <c r="I15" s="130"/>
    </row>
    <row r="16" spans="1:9" s="128" customFormat="1" ht="15.75" customHeight="1">
      <c r="A16" s="125">
        <v>30113</v>
      </c>
      <c r="B16" s="126" t="s">
        <v>145</v>
      </c>
      <c r="C16" s="130">
        <v>196.45</v>
      </c>
      <c r="D16" s="125">
        <v>30212</v>
      </c>
      <c r="E16" s="126" t="s">
        <v>146</v>
      </c>
      <c r="F16" s="131"/>
      <c r="G16" s="125">
        <v>31009</v>
      </c>
      <c r="H16" s="126" t="s">
        <v>147</v>
      </c>
      <c r="I16" s="130"/>
    </row>
    <row r="17" spans="1:9" s="128" customFormat="1" ht="15.75" customHeight="1">
      <c r="A17" s="125">
        <v>30114</v>
      </c>
      <c r="B17" s="126" t="s">
        <v>148</v>
      </c>
      <c r="C17" s="130"/>
      <c r="D17" s="125">
        <v>30213</v>
      </c>
      <c r="E17" s="126" t="s">
        <v>149</v>
      </c>
      <c r="F17" s="131">
        <v>19.03</v>
      </c>
      <c r="G17" s="125">
        <v>31010</v>
      </c>
      <c r="H17" s="126" t="s">
        <v>150</v>
      </c>
      <c r="I17" s="130"/>
    </row>
    <row r="18" spans="1:9" s="128" customFormat="1" ht="15.75" customHeight="1">
      <c r="A18" s="125">
        <v>30199</v>
      </c>
      <c r="B18" s="126" t="s">
        <v>151</v>
      </c>
      <c r="C18" s="130">
        <v>29.99</v>
      </c>
      <c r="D18" s="125">
        <v>30214</v>
      </c>
      <c r="E18" s="126" t="s">
        <v>152</v>
      </c>
      <c r="F18" s="131">
        <v>4.65</v>
      </c>
      <c r="G18" s="125">
        <v>31011</v>
      </c>
      <c r="H18" s="126" t="s">
        <v>153</v>
      </c>
      <c r="I18" s="130"/>
    </row>
    <row r="19" spans="1:9" s="128" customFormat="1" ht="15.75" customHeight="1">
      <c r="A19" s="125">
        <v>303</v>
      </c>
      <c r="B19" s="126" t="s">
        <v>154</v>
      </c>
      <c r="C19" s="130">
        <v>421.08</v>
      </c>
      <c r="D19" s="125">
        <v>30215</v>
      </c>
      <c r="E19" s="126" t="s">
        <v>155</v>
      </c>
      <c r="F19" s="131"/>
      <c r="G19" s="125">
        <v>31012</v>
      </c>
      <c r="H19" s="126" t="s">
        <v>156</v>
      </c>
      <c r="I19" s="130"/>
    </row>
    <row r="20" spans="1:9" s="128" customFormat="1" ht="15.75" customHeight="1">
      <c r="A20" s="125">
        <v>30301</v>
      </c>
      <c r="B20" s="126" t="s">
        <v>157</v>
      </c>
      <c r="C20" s="130"/>
      <c r="D20" s="125">
        <v>30216</v>
      </c>
      <c r="E20" s="126" t="s">
        <v>158</v>
      </c>
      <c r="F20" s="131">
        <v>0.37</v>
      </c>
      <c r="G20" s="125">
        <v>31013</v>
      </c>
      <c r="H20" s="126" t="s">
        <v>159</v>
      </c>
      <c r="I20" s="130"/>
    </row>
    <row r="21" spans="1:9" s="128" customFormat="1" ht="15.75" customHeight="1">
      <c r="A21" s="125">
        <v>30302</v>
      </c>
      <c r="B21" s="126" t="s">
        <v>160</v>
      </c>
      <c r="C21" s="130"/>
      <c r="D21" s="125">
        <v>30217</v>
      </c>
      <c r="E21" s="126" t="s">
        <v>161</v>
      </c>
      <c r="F21" s="131">
        <v>4</v>
      </c>
      <c r="G21" s="125">
        <v>31019</v>
      </c>
      <c r="H21" s="126" t="s">
        <v>162</v>
      </c>
      <c r="I21" s="130"/>
    </row>
    <row r="22" spans="1:9" s="128" customFormat="1" ht="15.75" customHeight="1">
      <c r="A22" s="125">
        <v>30303</v>
      </c>
      <c r="B22" s="126" t="s">
        <v>163</v>
      </c>
      <c r="C22" s="130"/>
      <c r="D22" s="125">
        <v>30218</v>
      </c>
      <c r="E22" s="126" t="s">
        <v>164</v>
      </c>
      <c r="F22" s="131">
        <v>0.41</v>
      </c>
      <c r="G22" s="125">
        <v>31021</v>
      </c>
      <c r="H22" s="126" t="s">
        <v>165</v>
      </c>
      <c r="I22" s="130"/>
    </row>
    <row r="23" spans="1:9" s="128" customFormat="1" ht="15.75" customHeight="1">
      <c r="A23" s="125">
        <v>30304</v>
      </c>
      <c r="B23" s="126" t="s">
        <v>166</v>
      </c>
      <c r="C23" s="130">
        <v>48.6</v>
      </c>
      <c r="D23" s="125">
        <v>30224</v>
      </c>
      <c r="E23" s="126" t="s">
        <v>167</v>
      </c>
      <c r="F23" s="131"/>
      <c r="G23" s="125">
        <v>31022</v>
      </c>
      <c r="H23" s="126" t="s">
        <v>168</v>
      </c>
      <c r="I23" s="130"/>
    </row>
    <row r="24" spans="1:9" s="128" customFormat="1" ht="15.75" customHeight="1">
      <c r="A24" s="125">
        <v>30305</v>
      </c>
      <c r="B24" s="126" t="s">
        <v>169</v>
      </c>
      <c r="C24" s="130">
        <v>55.56</v>
      </c>
      <c r="D24" s="125">
        <v>30225</v>
      </c>
      <c r="E24" s="126" t="s">
        <v>170</v>
      </c>
      <c r="F24" s="131"/>
      <c r="G24" s="125">
        <v>31099</v>
      </c>
      <c r="H24" s="126" t="s">
        <v>171</v>
      </c>
      <c r="I24" s="130"/>
    </row>
    <row r="25" spans="1:9" s="128" customFormat="1" ht="15.75" customHeight="1">
      <c r="A25" s="125">
        <v>30306</v>
      </c>
      <c r="B25" s="126" t="s">
        <v>172</v>
      </c>
      <c r="C25" s="130"/>
      <c r="D25" s="125">
        <v>30226</v>
      </c>
      <c r="E25" s="126" t="s">
        <v>173</v>
      </c>
      <c r="F25" s="131">
        <v>30.27</v>
      </c>
      <c r="G25" s="125">
        <v>399</v>
      </c>
      <c r="H25" s="126" t="s">
        <v>174</v>
      </c>
      <c r="I25" s="130">
        <f>I26+I27+I28+I29</f>
        <v>0</v>
      </c>
    </row>
    <row r="26" spans="1:9" s="128" customFormat="1" ht="15.75" customHeight="1">
      <c r="A26" s="125">
        <v>30307</v>
      </c>
      <c r="B26" s="126" t="s">
        <v>175</v>
      </c>
      <c r="C26" s="130"/>
      <c r="D26" s="125">
        <v>30227</v>
      </c>
      <c r="E26" s="126" t="s">
        <v>176</v>
      </c>
      <c r="F26" s="131">
        <v>22.34</v>
      </c>
      <c r="G26" s="125">
        <v>39906</v>
      </c>
      <c r="H26" s="126" t="s">
        <v>177</v>
      </c>
      <c r="I26" s="130"/>
    </row>
    <row r="27" spans="1:9" s="128" customFormat="1" ht="15.75" customHeight="1">
      <c r="A27" s="125">
        <v>30308</v>
      </c>
      <c r="B27" s="126" t="s">
        <v>178</v>
      </c>
      <c r="C27" s="130"/>
      <c r="D27" s="125">
        <v>30228</v>
      </c>
      <c r="E27" s="126" t="s">
        <v>179</v>
      </c>
      <c r="F27" s="131">
        <v>8.12</v>
      </c>
      <c r="G27" s="125">
        <v>39907</v>
      </c>
      <c r="H27" s="126" t="s">
        <v>180</v>
      </c>
      <c r="I27" s="130"/>
    </row>
    <row r="28" spans="1:9" s="128" customFormat="1" ht="15.75" customHeight="1">
      <c r="A28" s="125">
        <v>30309</v>
      </c>
      <c r="B28" s="126" t="s">
        <v>181</v>
      </c>
      <c r="C28" s="130">
        <v>308.51</v>
      </c>
      <c r="D28" s="125">
        <v>30229</v>
      </c>
      <c r="E28" s="126" t="s">
        <v>182</v>
      </c>
      <c r="F28" s="131">
        <v>6.56</v>
      </c>
      <c r="G28" s="125">
        <v>39908</v>
      </c>
      <c r="H28" s="126" t="s">
        <v>183</v>
      </c>
      <c r="I28" s="130"/>
    </row>
    <row r="29" spans="1:9" s="128" customFormat="1" ht="15.75" customHeight="1">
      <c r="A29" s="125">
        <v>30310</v>
      </c>
      <c r="B29" s="126" t="s">
        <v>184</v>
      </c>
      <c r="C29" s="130"/>
      <c r="D29" s="125">
        <v>30231</v>
      </c>
      <c r="E29" s="126" t="s">
        <v>185</v>
      </c>
      <c r="F29" s="131">
        <v>13.07</v>
      </c>
      <c r="G29" s="125">
        <v>39999</v>
      </c>
      <c r="H29" s="126" t="s">
        <v>186</v>
      </c>
      <c r="I29" s="130"/>
    </row>
    <row r="30" spans="1:9" s="128" customFormat="1" ht="15.75" customHeight="1">
      <c r="A30" s="125">
        <v>30311</v>
      </c>
      <c r="B30" s="126" t="s">
        <v>187</v>
      </c>
      <c r="C30" s="130"/>
      <c r="D30" s="125">
        <v>30239</v>
      </c>
      <c r="E30" s="126" t="s">
        <v>188</v>
      </c>
      <c r="F30" s="131">
        <v>18.09</v>
      </c>
      <c r="G30" s="126"/>
      <c r="H30" s="126"/>
      <c r="I30" s="127"/>
    </row>
    <row r="31" spans="1:9" s="128" customFormat="1" ht="15.75" customHeight="1">
      <c r="A31" s="125">
        <v>30399</v>
      </c>
      <c r="B31" s="126" t="s">
        <v>189</v>
      </c>
      <c r="C31" s="130">
        <v>8.41</v>
      </c>
      <c r="D31" s="125">
        <v>30240</v>
      </c>
      <c r="E31" s="126" t="s">
        <v>190</v>
      </c>
      <c r="F31" s="131"/>
      <c r="G31" s="126"/>
      <c r="H31" s="126"/>
      <c r="I31" s="127"/>
    </row>
    <row r="32" spans="1:9" s="128" customFormat="1" ht="15.75" customHeight="1">
      <c r="A32" s="126"/>
      <c r="B32" s="126"/>
      <c r="C32" s="127"/>
      <c r="D32" s="125">
        <v>30299</v>
      </c>
      <c r="E32" s="126" t="s">
        <v>191</v>
      </c>
      <c r="F32" s="131">
        <v>4.53</v>
      </c>
      <c r="G32" s="126"/>
      <c r="H32" s="126"/>
      <c r="I32" s="127"/>
    </row>
    <row r="33" spans="1:9" s="128" customFormat="1" ht="15.75" customHeight="1">
      <c r="A33" s="197" t="s">
        <v>192</v>
      </c>
      <c r="B33" s="197"/>
      <c r="C33" s="129">
        <f>C5+C19</f>
        <v>2784.73</v>
      </c>
      <c r="D33" s="197" t="s">
        <v>193</v>
      </c>
      <c r="E33" s="197"/>
      <c r="F33" s="197"/>
      <c r="G33" s="197"/>
      <c r="H33" s="197"/>
      <c r="I33" s="129">
        <v>269.92</v>
      </c>
    </row>
    <row r="34" spans="1:9" ht="19.5" customHeight="1">
      <c r="A34" s="198" t="s">
        <v>194</v>
      </c>
      <c r="B34" s="198"/>
      <c r="C34" s="198"/>
      <c r="D34" s="198"/>
      <c r="E34" s="198"/>
      <c r="F34" s="198"/>
      <c r="G34" s="198"/>
      <c r="H34" s="198"/>
      <c r="I34" s="198"/>
    </row>
  </sheetData>
  <sheetProtection/>
  <mergeCells count="5">
    <mergeCell ref="A1:I1"/>
    <mergeCell ref="A33:B33"/>
    <mergeCell ref="D33:H33"/>
    <mergeCell ref="A34:I34"/>
    <mergeCell ref="A3:B3"/>
  </mergeCells>
  <printOptions horizontalCentered="1"/>
  <pageMargins left="0.1968503937007874" right="0.1968503937007874" top="0" bottom="0" header="0.3937007874015748" footer="0.3937007874015748"/>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19" sqref="J19"/>
    </sheetView>
  </sheetViews>
  <sheetFormatPr defaultColWidth="9.00390625" defaultRowHeight="14.25"/>
  <cols>
    <col min="1" max="12" width="10.125" style="1" customWidth="1"/>
    <col min="13" max="16384" width="9.00390625" style="1" customWidth="1"/>
  </cols>
  <sheetData>
    <row r="1" spans="1:12" s="16" customFormat="1" ht="30" customHeight="1">
      <c r="A1" s="190" t="s">
        <v>195</v>
      </c>
      <c r="B1" s="190"/>
      <c r="C1" s="190"/>
      <c r="D1" s="190"/>
      <c r="E1" s="190"/>
      <c r="F1" s="190"/>
      <c r="G1" s="190"/>
      <c r="H1" s="190"/>
      <c r="I1" s="190"/>
      <c r="J1" s="190"/>
      <c r="K1" s="190"/>
      <c r="L1" s="190"/>
    </row>
    <row r="2" s="3" customFormat="1" ht="10.5" customHeight="1">
      <c r="L2" s="4" t="s">
        <v>196</v>
      </c>
    </row>
    <row r="3" spans="1:12" s="3" customFormat="1" ht="15" customHeight="1">
      <c r="A3" s="203" t="s">
        <v>364</v>
      </c>
      <c r="B3" s="203"/>
      <c r="C3" s="203"/>
      <c r="D3" s="19"/>
      <c r="E3" s="19"/>
      <c r="F3" s="19"/>
      <c r="G3" s="19"/>
      <c r="H3" s="19"/>
      <c r="I3" s="19"/>
      <c r="J3" s="19"/>
      <c r="K3" s="19"/>
      <c r="L3" s="4" t="s">
        <v>3</v>
      </c>
    </row>
    <row r="4" spans="1:12" s="17" customFormat="1" ht="27.75" customHeight="1">
      <c r="A4" s="202" t="s">
        <v>197</v>
      </c>
      <c r="B4" s="202"/>
      <c r="C4" s="202"/>
      <c r="D4" s="202"/>
      <c r="E4" s="202"/>
      <c r="F4" s="202"/>
      <c r="G4" s="202" t="s">
        <v>8</v>
      </c>
      <c r="H4" s="202"/>
      <c r="I4" s="202"/>
      <c r="J4" s="202"/>
      <c r="K4" s="202"/>
      <c r="L4" s="202"/>
    </row>
    <row r="5" spans="1:12" s="17" customFormat="1" ht="30" customHeight="1">
      <c r="A5" s="202" t="s">
        <v>79</v>
      </c>
      <c r="B5" s="202" t="s">
        <v>198</v>
      </c>
      <c r="C5" s="202" t="s">
        <v>199</v>
      </c>
      <c r="D5" s="202"/>
      <c r="E5" s="202"/>
      <c r="F5" s="202" t="s">
        <v>200</v>
      </c>
      <c r="G5" s="202" t="s">
        <v>79</v>
      </c>
      <c r="H5" s="202" t="s">
        <v>198</v>
      </c>
      <c r="I5" s="202" t="s">
        <v>199</v>
      </c>
      <c r="J5" s="202"/>
      <c r="K5" s="202"/>
      <c r="L5" s="202" t="s">
        <v>200</v>
      </c>
    </row>
    <row r="6" spans="1:12" s="17" customFormat="1" ht="30" customHeight="1">
      <c r="A6" s="202"/>
      <c r="B6" s="202"/>
      <c r="C6" s="21" t="s">
        <v>106</v>
      </c>
      <c r="D6" s="21" t="s">
        <v>201</v>
      </c>
      <c r="E6" s="21" t="s">
        <v>202</v>
      </c>
      <c r="F6" s="202"/>
      <c r="G6" s="202"/>
      <c r="H6" s="202"/>
      <c r="I6" s="21" t="s">
        <v>106</v>
      </c>
      <c r="J6" s="21" t="s">
        <v>201</v>
      </c>
      <c r="K6" s="21" t="s">
        <v>202</v>
      </c>
      <c r="L6" s="202"/>
    </row>
    <row r="7" spans="1:12" s="17" customFormat="1" ht="27.75" customHeight="1">
      <c r="A7" s="22">
        <v>1</v>
      </c>
      <c r="B7" s="22">
        <v>2</v>
      </c>
      <c r="C7" s="22">
        <v>3</v>
      </c>
      <c r="D7" s="22">
        <v>4</v>
      </c>
      <c r="E7" s="22">
        <v>5</v>
      </c>
      <c r="F7" s="22">
        <v>6</v>
      </c>
      <c r="G7" s="22">
        <v>7</v>
      </c>
      <c r="H7" s="22">
        <v>8</v>
      </c>
      <c r="I7" s="22">
        <v>9</v>
      </c>
      <c r="J7" s="22">
        <v>10</v>
      </c>
      <c r="K7" s="22">
        <v>11</v>
      </c>
      <c r="L7" s="22">
        <v>12</v>
      </c>
    </row>
    <row r="8" spans="1:12" s="18" customFormat="1" ht="42.75" customHeight="1">
      <c r="A8" s="132">
        <f>B8+C8+F8</f>
        <v>29.09</v>
      </c>
      <c r="B8" s="132"/>
      <c r="C8" s="132">
        <f>D8+E8</f>
        <v>20.29</v>
      </c>
      <c r="D8" s="132"/>
      <c r="E8" s="132">
        <v>20.29</v>
      </c>
      <c r="F8" s="132">
        <v>8.8</v>
      </c>
      <c r="G8" s="132">
        <f>H8+I8+L8</f>
        <v>17.07</v>
      </c>
      <c r="H8" s="132"/>
      <c r="I8" s="132">
        <f>J8+K8</f>
        <v>13.07</v>
      </c>
      <c r="J8" s="132"/>
      <c r="K8" s="132">
        <v>13.07</v>
      </c>
      <c r="L8" s="132">
        <v>4</v>
      </c>
    </row>
    <row r="9" spans="1:12" ht="45" customHeight="1">
      <c r="A9" s="195" t="s">
        <v>203</v>
      </c>
      <c r="B9" s="201"/>
      <c r="C9" s="201"/>
      <c r="D9" s="201"/>
      <c r="E9" s="201"/>
      <c r="F9" s="201"/>
      <c r="G9" s="201"/>
      <c r="H9" s="201"/>
      <c r="I9" s="201"/>
      <c r="J9" s="201"/>
      <c r="K9" s="201"/>
      <c r="L9" s="201"/>
    </row>
  </sheetData>
  <sheetProtection/>
  <mergeCells count="13">
    <mergeCell ref="A3:C3"/>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0" sqref="A10:C14"/>
    </sheetView>
  </sheetViews>
  <sheetFormatPr defaultColWidth="9.00390625" defaultRowHeight="14.25"/>
  <cols>
    <col min="1" max="2" width="4.625" style="1" customWidth="1"/>
    <col min="3" max="3" width="19.50390625" style="1" customWidth="1"/>
    <col min="4" max="9" width="16.625" style="1" customWidth="1"/>
    <col min="10" max="16384" width="9.00390625" style="1" customWidth="1"/>
  </cols>
  <sheetData>
    <row r="1" spans="1:9" s="16" customFormat="1" ht="30" customHeight="1">
      <c r="A1" s="190" t="s">
        <v>204</v>
      </c>
      <c r="B1" s="190"/>
      <c r="C1" s="190"/>
      <c r="D1" s="190"/>
      <c r="E1" s="190"/>
      <c r="F1" s="190"/>
      <c r="G1" s="190"/>
      <c r="H1" s="190"/>
      <c r="I1" s="190"/>
    </row>
    <row r="2" spans="1:9" s="3" customFormat="1" ht="10.5" customHeight="1">
      <c r="A2" s="2"/>
      <c r="B2" s="2"/>
      <c r="C2" s="2"/>
      <c r="I2" s="4" t="s">
        <v>205</v>
      </c>
    </row>
    <row r="3" spans="1:9" s="3" customFormat="1" ht="15" customHeight="1">
      <c r="A3" s="5" t="s">
        <v>2</v>
      </c>
      <c r="B3" s="2"/>
      <c r="C3" s="2"/>
      <c r="D3" s="19"/>
      <c r="E3" s="19"/>
      <c r="F3" s="19"/>
      <c r="G3" s="19"/>
      <c r="H3" s="19"/>
      <c r="I3" s="4" t="s">
        <v>3</v>
      </c>
    </row>
    <row r="4" spans="1:9" s="17" customFormat="1" ht="20.25" customHeight="1">
      <c r="A4" s="191" t="s">
        <v>104</v>
      </c>
      <c r="B4" s="191"/>
      <c r="C4" s="191"/>
      <c r="D4" s="204" t="s">
        <v>206</v>
      </c>
      <c r="E4" s="204" t="s">
        <v>207</v>
      </c>
      <c r="F4" s="204" t="s">
        <v>105</v>
      </c>
      <c r="G4" s="204"/>
      <c r="H4" s="204"/>
      <c r="I4" s="204" t="s">
        <v>208</v>
      </c>
    </row>
    <row r="5" spans="1:9" s="17" customFormat="1" ht="27" customHeight="1">
      <c r="A5" s="191" t="s">
        <v>76</v>
      </c>
      <c r="B5" s="191"/>
      <c r="C5" s="191" t="s">
        <v>77</v>
      </c>
      <c r="D5" s="204"/>
      <c r="E5" s="204"/>
      <c r="F5" s="204" t="s">
        <v>106</v>
      </c>
      <c r="G5" s="204" t="s">
        <v>107</v>
      </c>
      <c r="H5" s="204" t="s">
        <v>84</v>
      </c>
      <c r="I5" s="204"/>
    </row>
    <row r="6" spans="1:9" s="17" customFormat="1" ht="18" customHeight="1">
      <c r="A6" s="191"/>
      <c r="B6" s="191"/>
      <c r="C6" s="191"/>
      <c r="D6" s="204"/>
      <c r="E6" s="204"/>
      <c r="F6" s="204"/>
      <c r="G6" s="204"/>
      <c r="H6" s="204"/>
      <c r="I6" s="204"/>
    </row>
    <row r="7" spans="1:9" s="17" customFormat="1" ht="22.5" customHeight="1">
      <c r="A7" s="191"/>
      <c r="B7" s="191"/>
      <c r="C7" s="191"/>
      <c r="D7" s="204"/>
      <c r="E7" s="204"/>
      <c r="F7" s="204"/>
      <c r="G7" s="204"/>
      <c r="H7" s="204"/>
      <c r="I7" s="204"/>
    </row>
    <row r="8" spans="1:9" s="17" customFormat="1" ht="22.5" customHeight="1">
      <c r="A8" s="191" t="s">
        <v>78</v>
      </c>
      <c r="B8" s="191"/>
      <c r="C8" s="191"/>
      <c r="D8" s="7">
        <v>1</v>
      </c>
      <c r="E8" s="7">
        <v>2</v>
      </c>
      <c r="F8" s="7">
        <v>3</v>
      </c>
      <c r="G8" s="7">
        <v>4</v>
      </c>
      <c r="H8" s="7">
        <v>5</v>
      </c>
      <c r="I8" s="7">
        <v>6</v>
      </c>
    </row>
    <row r="9" spans="1:9" s="17" customFormat="1" ht="22.5" customHeight="1">
      <c r="A9" s="191" t="s">
        <v>79</v>
      </c>
      <c r="B9" s="191"/>
      <c r="C9" s="191"/>
      <c r="D9" s="8"/>
      <c r="E9" s="8"/>
      <c r="F9" s="8"/>
      <c r="G9" s="8"/>
      <c r="H9" s="8"/>
      <c r="I9" s="8"/>
    </row>
    <row r="10" spans="1:9" s="18" customFormat="1" ht="22.5" customHeight="1">
      <c r="A10" s="206"/>
      <c r="B10" s="162"/>
      <c r="C10" s="9"/>
      <c r="D10" s="10"/>
      <c r="E10" s="10"/>
      <c r="F10" s="10"/>
      <c r="G10" s="11"/>
      <c r="H10" s="11"/>
      <c r="I10" s="10"/>
    </row>
    <row r="11" spans="1:9" s="18" customFormat="1" ht="22.5" customHeight="1">
      <c r="A11" s="205"/>
      <c r="B11" s="162"/>
      <c r="C11" s="12"/>
      <c r="D11" s="10"/>
      <c r="E11" s="10"/>
      <c r="F11" s="10"/>
      <c r="G11" s="10"/>
      <c r="H11" s="10"/>
      <c r="I11" s="10"/>
    </row>
    <row r="12" spans="1:9" s="18" customFormat="1" ht="22.5" customHeight="1">
      <c r="A12" s="205"/>
      <c r="B12" s="162"/>
      <c r="C12" s="12"/>
      <c r="D12" s="10"/>
      <c r="E12" s="10"/>
      <c r="F12" s="10"/>
      <c r="G12" s="10"/>
      <c r="H12" s="10"/>
      <c r="I12" s="10"/>
    </row>
    <row r="13" spans="1:9" s="18" customFormat="1" ht="22.5" customHeight="1">
      <c r="A13" s="205"/>
      <c r="B13" s="162"/>
      <c r="C13" s="12"/>
      <c r="D13" s="10"/>
      <c r="E13" s="10"/>
      <c r="F13" s="10"/>
      <c r="G13" s="10"/>
      <c r="H13" s="10"/>
      <c r="I13" s="10"/>
    </row>
    <row r="14" spans="1:9" s="18" customFormat="1" ht="22.5" customHeight="1">
      <c r="A14" s="191"/>
      <c r="B14" s="191"/>
      <c r="C14" s="13"/>
      <c r="D14" s="10"/>
      <c r="E14" s="10"/>
      <c r="F14" s="10"/>
      <c r="G14" s="10"/>
      <c r="H14" s="10"/>
      <c r="I14" s="10"/>
    </row>
    <row r="15" spans="1:9" s="18" customFormat="1" ht="22.5" customHeight="1">
      <c r="A15" s="191"/>
      <c r="B15" s="191"/>
      <c r="C15" s="13"/>
      <c r="D15" s="10"/>
      <c r="E15" s="10"/>
      <c r="F15" s="10"/>
      <c r="G15" s="10"/>
      <c r="H15" s="10"/>
      <c r="I15" s="10"/>
    </row>
    <row r="16" spans="1:9" ht="32.25" customHeight="1">
      <c r="A16" s="195" t="s">
        <v>209</v>
      </c>
      <c r="B16" s="201"/>
      <c r="C16" s="201"/>
      <c r="D16" s="201"/>
      <c r="E16" s="201"/>
      <c r="F16" s="201"/>
      <c r="G16" s="201"/>
      <c r="H16" s="201"/>
      <c r="I16" s="201"/>
    </row>
    <row r="17" ht="14.25">
      <c r="A17" s="20"/>
    </row>
    <row r="18" ht="14.25">
      <c r="A18" s="20"/>
    </row>
    <row r="19" ht="14.25">
      <c r="A19" s="20"/>
    </row>
    <row r="20" ht="14.25">
      <c r="A20" s="20"/>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1" sqref="A1:F1"/>
    </sheetView>
  </sheetViews>
  <sheetFormatPr defaultColWidth="9.00390625" defaultRowHeight="14.25"/>
  <cols>
    <col min="1" max="1" width="7.00390625" style="1" customWidth="1"/>
    <col min="2" max="2" width="3.875" style="1" customWidth="1"/>
    <col min="3" max="3" width="22.875" style="1" customWidth="1"/>
    <col min="4" max="5" width="21.875" style="1" customWidth="1"/>
    <col min="6" max="6" width="27.50390625" style="1" customWidth="1"/>
    <col min="7" max="252" width="9.00390625" style="1" customWidth="1"/>
  </cols>
  <sheetData>
    <row r="1" spans="1:6" ht="36" customHeight="1">
      <c r="A1" s="190" t="s">
        <v>210</v>
      </c>
      <c r="B1" s="190"/>
      <c r="C1" s="190"/>
      <c r="D1" s="190"/>
      <c r="E1" s="190"/>
      <c r="F1" s="190"/>
    </row>
    <row r="2" spans="1:6" ht="14.25">
      <c r="A2" s="2"/>
      <c r="B2" s="2"/>
      <c r="C2" s="2"/>
      <c r="D2" s="3"/>
      <c r="E2" s="3"/>
      <c r="F2" s="4" t="s">
        <v>211</v>
      </c>
    </row>
    <row r="3" spans="1:6" ht="14.25">
      <c r="A3" s="5" t="s">
        <v>2</v>
      </c>
      <c r="B3" s="2"/>
      <c r="C3" s="2"/>
      <c r="D3" s="6"/>
      <c r="E3" s="6"/>
      <c r="F3" s="4" t="s">
        <v>3</v>
      </c>
    </row>
    <row r="4" spans="1:6" ht="19.5" customHeight="1">
      <c r="A4" s="215" t="s">
        <v>104</v>
      </c>
      <c r="B4" s="216"/>
      <c r="C4" s="216"/>
      <c r="D4" s="217" t="s">
        <v>105</v>
      </c>
      <c r="E4" s="218"/>
      <c r="F4" s="219"/>
    </row>
    <row r="5" spans="1:6" ht="19.5" customHeight="1">
      <c r="A5" s="211" t="s">
        <v>76</v>
      </c>
      <c r="B5" s="191"/>
      <c r="C5" s="191" t="s">
        <v>77</v>
      </c>
      <c r="D5" s="209" t="s">
        <v>79</v>
      </c>
      <c r="E5" s="209" t="s">
        <v>107</v>
      </c>
      <c r="F5" s="181" t="s">
        <v>84</v>
      </c>
    </row>
    <row r="6" spans="1:6" ht="19.5" customHeight="1">
      <c r="A6" s="211"/>
      <c r="B6" s="191"/>
      <c r="C6" s="191"/>
      <c r="D6" s="209"/>
      <c r="E6" s="209"/>
      <c r="F6" s="182"/>
    </row>
    <row r="7" spans="1:6" ht="19.5" customHeight="1">
      <c r="A7" s="211"/>
      <c r="B7" s="191"/>
      <c r="C7" s="191"/>
      <c r="D7" s="210"/>
      <c r="E7" s="210"/>
      <c r="F7" s="212"/>
    </row>
    <row r="8" spans="1:6" ht="19.5" customHeight="1">
      <c r="A8" s="220" t="s">
        <v>78</v>
      </c>
      <c r="B8" s="221"/>
      <c r="C8" s="222"/>
      <c r="D8" s="7">
        <v>1</v>
      </c>
      <c r="E8" s="7">
        <v>2</v>
      </c>
      <c r="F8" s="7">
        <v>3</v>
      </c>
    </row>
    <row r="9" spans="1:6" ht="19.5" customHeight="1">
      <c r="A9" s="223" t="s">
        <v>79</v>
      </c>
      <c r="B9" s="224"/>
      <c r="C9" s="225"/>
      <c r="D9" s="8"/>
      <c r="E9" s="8"/>
      <c r="F9" s="8"/>
    </row>
    <row r="10" spans="1:6" ht="19.5" customHeight="1">
      <c r="A10" s="206"/>
      <c r="B10" s="162"/>
      <c r="C10" s="9"/>
      <c r="D10" s="10"/>
      <c r="E10" s="11"/>
      <c r="F10" s="10"/>
    </row>
    <row r="11" spans="1:6" ht="19.5" customHeight="1">
      <c r="A11" s="205"/>
      <c r="B11" s="162"/>
      <c r="C11" s="12"/>
      <c r="D11" s="10"/>
      <c r="E11" s="10"/>
      <c r="F11" s="10"/>
    </row>
    <row r="12" spans="1:6" ht="19.5" customHeight="1">
      <c r="A12" s="205"/>
      <c r="B12" s="162"/>
      <c r="C12" s="12"/>
      <c r="D12" s="10"/>
      <c r="E12" s="10"/>
      <c r="F12" s="10"/>
    </row>
    <row r="13" spans="1:6" ht="19.5" customHeight="1">
      <c r="A13" s="205"/>
      <c r="B13" s="162"/>
      <c r="C13" s="12"/>
      <c r="D13" s="10"/>
      <c r="E13" s="10"/>
      <c r="F13" s="10"/>
    </row>
    <row r="14" spans="1:6" ht="19.5" customHeight="1">
      <c r="A14" s="211"/>
      <c r="B14" s="191"/>
      <c r="C14" s="13"/>
      <c r="D14" s="10"/>
      <c r="E14" s="10"/>
      <c r="F14" s="10"/>
    </row>
    <row r="15" spans="1:6" ht="19.5" customHeight="1">
      <c r="A15" s="207"/>
      <c r="B15" s="208"/>
      <c r="C15" s="14"/>
      <c r="D15" s="15"/>
      <c r="E15" s="15"/>
      <c r="F15" s="15"/>
    </row>
    <row r="16" spans="1:6" ht="36" customHeight="1">
      <c r="A16" s="213" t="s">
        <v>212</v>
      </c>
      <c r="B16" s="214"/>
      <c r="C16" s="214"/>
      <c r="D16" s="214"/>
      <c r="E16" s="214"/>
      <c r="F16" s="214"/>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冯小宁</cp:lastModifiedBy>
  <cp:lastPrinted>2021-08-31T09:03:17Z</cp:lastPrinted>
  <dcterms:created xsi:type="dcterms:W3CDTF">2012-01-01T20:36:18Z</dcterms:created>
  <dcterms:modified xsi:type="dcterms:W3CDTF">2021-08-31T09:09:26Z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